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Ls220db0fa\【企画財政課】\【財政係】\こ_公会計\02_財務書類作成\03_公表\令和3年度分\"/>
    </mc:Choice>
  </mc:AlternateContent>
  <xr:revisionPtr revIDLastSave="0" documentId="13_ncr:1_{36366812-29A4-44C0-9CC5-2AD14664FF9D}" xr6:coauthVersionLast="36" xr6:coauthVersionMax="47" xr10:uidLastSave="{00000000-0000-0000-0000-000000000000}"/>
  <bookViews>
    <workbookView xWindow="57480" yWindow="15945" windowWidth="29040" windowHeight="15720" xr2:uid="{F912723F-F20F-48AA-8DCE-1127E2724E05}"/>
  </bookViews>
  <sheets>
    <sheet name="表紙" sheetId="49" r:id="rId1"/>
    <sheet name="貸借対照表(一般)" sheetId="65" r:id="rId2"/>
    <sheet name="行政コスト計算書(一般)" sheetId="66" r:id="rId3"/>
    <sheet name="純資産変動計算書(一般)" sheetId="67" r:id="rId4"/>
    <sheet name="資金収支計算書(一般)" sheetId="68" r:id="rId5"/>
    <sheet name="注記（一般）" sheetId="19" r:id="rId6"/>
    <sheet name="有形固定資産（一般）" sheetId="1" r:id="rId7"/>
    <sheet name="投資及び出資金の明細（一般）" sheetId="2" r:id="rId8"/>
    <sheet name="基金の明細（一般）" sheetId="3" r:id="rId9"/>
    <sheet name="貸付金の明細（一般）" sheetId="4" r:id="rId10"/>
    <sheet name="長期延滞債権の明細（一般）" sheetId="5" r:id="rId11"/>
    <sheet name="未収金の明細（一般）" sheetId="6" r:id="rId12"/>
    <sheet name="地方債等（借入先別）の明細（一般）" sheetId="8" r:id="rId13"/>
    <sheet name="地方債等（利率別）の明細（一般）" sheetId="9" r:id="rId14"/>
    <sheet name="地方債等（返済期間別）の明細（一般）" sheetId="10" r:id="rId15"/>
    <sheet name="特定の契約条項が付された地方債等の概要（一般）" sheetId="77" r:id="rId16"/>
    <sheet name="引当金の明細（一般）" sheetId="11" r:id="rId17"/>
    <sheet name="補助金等の明細（一般）" sheetId="14" r:id="rId18"/>
    <sheet name="財源の明細（一般）" sheetId="12" r:id="rId19"/>
    <sheet name="財源情報の明細（一般）" sheetId="13" r:id="rId20"/>
    <sheet name="資金の明細（一般）" sheetId="7" r:id="rId21"/>
    <sheet name="貸借対照表(全体)" sheetId="69" r:id="rId22"/>
    <sheet name="行政コスト計算書(全体)" sheetId="70" r:id="rId23"/>
    <sheet name="純資産変動計算書(全体)" sheetId="71" r:id="rId24"/>
    <sheet name="資金収支計算書(全体)" sheetId="72" r:id="rId25"/>
    <sheet name="注記（全体）" sheetId="48" r:id="rId26"/>
    <sheet name="有形固定資産（全体）" sheetId="25" r:id="rId27"/>
    <sheet name="投資及び出資金の明細（全体）" sheetId="26" r:id="rId28"/>
    <sheet name="基金の明細（全体）" sheetId="27" r:id="rId29"/>
    <sheet name="貸付金の明細（全体）" sheetId="28" r:id="rId30"/>
    <sheet name="長期延滞債権の明細（全体）" sheetId="29" r:id="rId31"/>
    <sheet name="未収金の明細 （全体）" sheetId="30" r:id="rId32"/>
    <sheet name="地方債等（借入先別）の明細（全体）" sheetId="31" r:id="rId33"/>
    <sheet name="地方債等（利率別）の明細（全体）" sheetId="32" r:id="rId34"/>
    <sheet name="地方債等（返済期間別）の明細（全体）" sheetId="33" r:id="rId35"/>
    <sheet name="特定の契約条項が付された地方債等の概要 (全体)" sheetId="52" r:id="rId36"/>
    <sheet name="引当金の明細 （全体）" sheetId="34" r:id="rId37"/>
    <sheet name="補助金等の明細 （全体）" sheetId="36" r:id="rId38"/>
    <sheet name="財源の明細（全体）" sheetId="86" r:id="rId39"/>
    <sheet name="資金の明細（全体）" sheetId="37" r:id="rId40"/>
    <sheet name="貸借対照表(連結)" sheetId="73" r:id="rId41"/>
    <sheet name="行政コスト計算書(連結)" sheetId="74" r:id="rId42"/>
    <sheet name="純資産変動計算書(連結)" sheetId="75" r:id="rId43"/>
    <sheet name="資金収支計算書(連結)" sheetId="76" r:id="rId44"/>
    <sheet name="有形固定資産(連結)" sheetId="50" r:id="rId45"/>
    <sheet name="連結精算表（貸借）" sheetId="44" r:id="rId46"/>
    <sheet name="連結精算表（行政）" sheetId="45" r:id="rId47"/>
    <sheet name="連結精算表（純資）" sheetId="46" r:id="rId48"/>
    <sheet name="連結精算表（資金）" sheetId="47" r:id="rId49"/>
  </sheets>
  <definedNames>
    <definedName name="_xlnm.Print_Area" localSheetId="36">'引当金の明細 （全体）'!$A$1:$F$12</definedName>
    <definedName name="_xlnm.Print_Area" localSheetId="8">'基金の明細（一般）'!$A$1:$G$13</definedName>
    <definedName name="_xlnm.Print_Area" localSheetId="18">'財源の明細（一般）'!$A$1:$E$32</definedName>
    <definedName name="_xlnm.Print_Area" localSheetId="38">'財源の明細（全体）'!$A$1:$E$80</definedName>
    <definedName name="_xlnm.Print_Area" localSheetId="9">'貸付金の明細（一般）'!$A$1:$F$8</definedName>
    <definedName name="_xlnm.Print_Area" localSheetId="34">'地方債等（返済期間別）の明細（全体）'!$A$1:$J$6</definedName>
    <definedName name="_xlnm.Print_Area" localSheetId="33">'地方債等（利率別）の明細（全体）'!$A$1:$H$6</definedName>
    <definedName name="_xlnm.Print_Area" localSheetId="5">'注記（一般）'!$A$1:$O$148</definedName>
    <definedName name="_xlnm.Print_Area" localSheetId="25">'注記（全体）'!$A$1:$F$75</definedName>
    <definedName name="_xlnm.Print_Area" localSheetId="10">'長期延滞債権の明細（一般）'!$A$1:$C$23</definedName>
    <definedName name="_xlnm.Print_Area" localSheetId="7">'投資及び出資金の明細（一般）'!$A$1:$K$32</definedName>
    <definedName name="_xlnm.Print_Area" localSheetId="17">'補助金等の明細（一般）'!$A$1:$E$30</definedName>
    <definedName name="_xlnm.Print_Area" localSheetId="11">'未収金の明細（一般）'!$A$1:$C$21</definedName>
    <definedName name="_xlnm.Print_Area" localSheetId="6">'有形固定資産（一般）'!$A$1:$L$45</definedName>
    <definedName name="_xlnm.Print_Area" localSheetId="26">'有形固定資産（全体）'!$A$1:$M$44</definedName>
    <definedName name="_xlnm.Print_Area" localSheetId="44">'有形固定資産(連結)'!$A$1:$M$44</definedName>
    <definedName name="_xlnm.Print_Titles" localSheetId="46">'連結精算表（行政）'!$A:$A,'連結精算表（行政）'!$2:$2</definedName>
    <definedName name="_xlnm.Print_Titles" localSheetId="48">'連結精算表（資金）'!$A:$A,'連結精算表（資金）'!$2:$2</definedName>
    <definedName name="_xlnm.Print_Titles" localSheetId="47">'連結精算表（純資）'!$A:$A,'連結精算表（純資）'!$2:$2</definedName>
    <definedName name="_xlnm.Print_Titles" localSheetId="45">'連結精算表（貸借）'!$A:$A,'連結精算表（貸借）'!$2:$2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86" l="1"/>
  <c r="E74" i="86"/>
  <c r="E73" i="86"/>
  <c r="E69" i="86"/>
  <c r="E70" i="86" s="1"/>
  <c r="E66" i="86"/>
  <c r="E63" i="86"/>
  <c r="E57" i="86"/>
  <c r="E56" i="86"/>
  <c r="E76" i="86" s="1"/>
  <c r="E78" i="86" s="1"/>
  <c r="E55" i="86"/>
  <c r="E51" i="86"/>
  <c r="E49" i="86"/>
  <c r="E47" i="86"/>
  <c r="E45" i="86"/>
  <c r="E41" i="86"/>
  <c r="E36" i="86"/>
  <c r="E32" i="86"/>
  <c r="E52" i="86" s="1"/>
  <c r="E26" i="86"/>
  <c r="E23" i="86"/>
  <c r="E27" i="86" s="1"/>
  <c r="E20" i="86"/>
  <c r="E79" i="86" l="1"/>
  <c r="E72" i="86"/>
  <c r="E80" i="86" s="1"/>
  <c r="E71" i="86"/>
  <c r="E75" i="86"/>
  <c r="E28" i="86"/>
  <c r="E58" i="86"/>
  <c r="E59" i="86" s="1"/>
  <c r="E60" i="86" s="1"/>
  <c r="F11" i="13" l="1"/>
  <c r="C7" i="13"/>
  <c r="B11" i="13"/>
  <c r="L42" i="1"/>
  <c r="C9" i="2"/>
  <c r="G7" i="2"/>
  <c r="F8" i="2"/>
  <c r="F7" i="2"/>
  <c r="D8" i="2"/>
  <c r="G8" i="2" s="1"/>
  <c r="G9" i="2" s="1"/>
  <c r="D7" i="2"/>
  <c r="E9" i="2"/>
  <c r="H9" i="2"/>
  <c r="B9" i="2"/>
  <c r="D57" i="36"/>
  <c r="D29" i="36"/>
  <c r="A6" i="33"/>
  <c r="B6" i="32"/>
  <c r="A6" i="32" s="1"/>
  <c r="D23" i="31"/>
  <c r="E23" i="31"/>
  <c r="F23" i="31"/>
  <c r="G23" i="31"/>
  <c r="H23" i="31"/>
  <c r="I23" i="31"/>
  <c r="J23" i="31"/>
  <c r="K23" i="31"/>
  <c r="C23" i="31"/>
  <c r="B8" i="31"/>
  <c r="B9" i="31"/>
  <c r="B10" i="31"/>
  <c r="B11" i="31"/>
  <c r="B12" i="31"/>
  <c r="B13" i="31"/>
  <c r="B15" i="31"/>
  <c r="B16" i="31"/>
  <c r="B17" i="31"/>
  <c r="B19" i="31"/>
  <c r="B20" i="31"/>
  <c r="B21" i="31"/>
  <c r="B22" i="31"/>
  <c r="B14" i="31"/>
  <c r="F9" i="2" l="1"/>
  <c r="D9" i="2"/>
  <c r="B23" i="31"/>
  <c r="A6" i="10" l="1"/>
  <c r="C39" i="29" l="1"/>
  <c r="B14" i="37"/>
  <c r="F7" i="34" l="1"/>
  <c r="B38" i="29"/>
  <c r="I30" i="26" l="1"/>
  <c r="F30" i="26"/>
  <c r="E30" i="26"/>
  <c r="D30" i="26"/>
  <c r="C30" i="26"/>
  <c r="B30" i="26"/>
  <c r="J29" i="26"/>
  <c r="H29" i="26"/>
  <c r="G29" i="26"/>
  <c r="E29" i="26"/>
  <c r="J28" i="26"/>
  <c r="H28" i="26"/>
  <c r="G28" i="26"/>
  <c r="E28" i="26"/>
  <c r="J27" i="26"/>
  <c r="H27" i="26"/>
  <c r="G27" i="26"/>
  <c r="E27" i="26"/>
  <c r="J26" i="26"/>
  <c r="H26" i="26"/>
  <c r="G26" i="26"/>
  <c r="E26" i="26"/>
  <c r="J25" i="26"/>
  <c r="H25" i="26"/>
  <c r="G25" i="26"/>
  <c r="E25" i="26"/>
  <c r="J24" i="26"/>
  <c r="H24" i="26"/>
  <c r="G24" i="26"/>
  <c r="E24" i="26"/>
  <c r="J23" i="26"/>
  <c r="H23" i="26"/>
  <c r="G23" i="26"/>
  <c r="E23" i="26"/>
  <c r="J22" i="26"/>
  <c r="H22" i="26"/>
  <c r="G22" i="26"/>
  <c r="E22" i="26"/>
  <c r="J21" i="26"/>
  <c r="H21" i="26"/>
  <c r="G21" i="26"/>
  <c r="E21" i="26"/>
  <c r="J20" i="26"/>
  <c r="J30" i="26" s="1"/>
  <c r="H20" i="26"/>
  <c r="H30" i="26" s="1"/>
  <c r="G20" i="26"/>
  <c r="E20" i="26"/>
  <c r="G15" i="26"/>
  <c r="H15" i="26" s="1"/>
  <c r="E15" i="26"/>
  <c r="G14" i="26"/>
  <c r="E14" i="26"/>
  <c r="H14" i="26" s="1"/>
  <c r="G13" i="26"/>
  <c r="E13" i="26"/>
  <c r="H13" i="26" s="1"/>
  <c r="D7" i="26"/>
  <c r="G7" i="26" s="1"/>
  <c r="F7" i="26"/>
  <c r="D8" i="26"/>
  <c r="D9" i="26" s="1"/>
  <c r="F8" i="26"/>
  <c r="B9" i="26"/>
  <c r="C9" i="26"/>
  <c r="E9" i="26"/>
  <c r="F9" i="26"/>
  <c r="H9" i="26"/>
  <c r="G8" i="26" l="1"/>
  <c r="G9" i="26" s="1"/>
  <c r="E8" i="13"/>
  <c r="E9" i="13"/>
  <c r="E32" i="12"/>
  <c r="E20" i="12"/>
  <c r="E31" i="12"/>
  <c r="C13" i="11"/>
  <c r="D13" i="11"/>
  <c r="E13" i="11"/>
  <c r="B13" i="11"/>
  <c r="F8" i="11"/>
  <c r="F9" i="11"/>
  <c r="F10" i="11"/>
  <c r="F11" i="11"/>
  <c r="F12" i="11"/>
  <c r="F7" i="11"/>
  <c r="B15" i="8"/>
  <c r="F13" i="11" l="1"/>
  <c r="C21" i="6"/>
  <c r="C20" i="6"/>
  <c r="C22" i="5"/>
  <c r="C8" i="4"/>
  <c r="D8" i="4"/>
  <c r="E8" i="4"/>
  <c r="F8" i="4"/>
  <c r="B8" i="4"/>
  <c r="B20" i="6"/>
  <c r="B21" i="6" s="1"/>
  <c r="B22" i="5"/>
  <c r="B10" i="5"/>
  <c r="C10" i="5"/>
  <c r="C23" i="5" s="1"/>
  <c r="C9" i="6"/>
  <c r="B9" i="6"/>
  <c r="C13" i="3"/>
  <c r="D13" i="3"/>
  <c r="E13" i="3"/>
  <c r="F13" i="3"/>
  <c r="G13" i="3"/>
  <c r="B13" i="3"/>
  <c r="J23" i="2"/>
  <c r="J24" i="2"/>
  <c r="J25" i="2"/>
  <c r="J26" i="2"/>
  <c r="J32" i="2" s="1"/>
  <c r="J27" i="2"/>
  <c r="J28" i="2"/>
  <c r="J29" i="2"/>
  <c r="J30" i="2"/>
  <c r="J31" i="2"/>
  <c r="J22" i="2"/>
  <c r="H32" i="2"/>
  <c r="I32" i="2"/>
  <c r="H23" i="2"/>
  <c r="H24" i="2"/>
  <c r="H25" i="2"/>
  <c r="H26" i="2"/>
  <c r="H27" i="2"/>
  <c r="H28" i="2"/>
  <c r="H29" i="2"/>
  <c r="H30" i="2"/>
  <c r="H31" i="2"/>
  <c r="H22" i="2"/>
  <c r="F32" i="2"/>
  <c r="C32" i="2"/>
  <c r="D32" i="2"/>
  <c r="E32" i="2"/>
  <c r="B32" i="2"/>
  <c r="E23" i="2"/>
  <c r="E24" i="2"/>
  <c r="E25" i="2"/>
  <c r="E26" i="2"/>
  <c r="E27" i="2"/>
  <c r="E28" i="2"/>
  <c r="E29" i="2"/>
  <c r="E30" i="2"/>
  <c r="E31" i="2"/>
  <c r="E22" i="2"/>
  <c r="H14" i="2"/>
  <c r="H15" i="2"/>
  <c r="H16" i="2"/>
  <c r="H17" i="2"/>
  <c r="H13" i="2"/>
  <c r="J18" i="2"/>
  <c r="I18" i="2"/>
  <c r="H18" i="2"/>
  <c r="C18" i="2"/>
  <c r="D18" i="2"/>
  <c r="E18" i="2"/>
  <c r="F18" i="2"/>
  <c r="B18" i="2"/>
  <c r="E14" i="2"/>
  <c r="E15" i="2"/>
  <c r="E16" i="2"/>
  <c r="E17" i="2"/>
  <c r="E13" i="2"/>
  <c r="B23" i="5" l="1"/>
  <c r="E142" i="19" l="1"/>
  <c r="D9" i="36" l="1"/>
  <c r="A6" i="9" l="1"/>
  <c r="D37" i="36" l="1"/>
  <c r="G20" i="27"/>
  <c r="D29" i="14" l="1"/>
  <c r="B9" i="8"/>
  <c r="B10" i="8"/>
  <c r="B11" i="8"/>
  <c r="B12" i="8"/>
  <c r="B13" i="8"/>
  <c r="B16" i="8"/>
  <c r="B17" i="8"/>
  <c r="B18" i="8"/>
  <c r="B19" i="8"/>
  <c r="B8" i="8"/>
  <c r="C20" i="8"/>
  <c r="D20" i="8"/>
  <c r="E20" i="8"/>
  <c r="F20" i="8"/>
  <c r="G20" i="8"/>
  <c r="H20" i="8"/>
  <c r="I20" i="8"/>
  <c r="J20" i="8"/>
  <c r="K20" i="8"/>
  <c r="B20" i="8" l="1"/>
  <c r="E25" i="12" l="1"/>
  <c r="D9" i="14"/>
  <c r="D30" i="14" l="1"/>
  <c r="F7" i="27"/>
  <c r="M42" i="50" l="1"/>
  <c r="D56" i="36" l="1"/>
  <c r="C9" i="30" l="1"/>
  <c r="C35" i="30"/>
  <c r="C8" i="28"/>
  <c r="D8" i="28"/>
  <c r="E8" i="28"/>
  <c r="B8" i="28"/>
  <c r="F8" i="27"/>
  <c r="F9" i="27"/>
  <c r="F10" i="27"/>
  <c r="F11" i="27"/>
  <c r="F12" i="27"/>
  <c r="F13" i="27"/>
  <c r="F15" i="27"/>
  <c r="F17" i="27"/>
  <c r="F19" i="27"/>
  <c r="C20" i="27"/>
  <c r="D20" i="27"/>
  <c r="E20" i="27"/>
  <c r="B20" i="27"/>
  <c r="J16" i="26"/>
  <c r="I16" i="26"/>
  <c r="C16" i="26"/>
  <c r="D16" i="26"/>
  <c r="F16" i="26"/>
  <c r="B16" i="26"/>
  <c r="F7" i="3"/>
  <c r="F8" i="3"/>
  <c r="F9" i="3"/>
  <c r="F10" i="3"/>
  <c r="F11" i="3"/>
  <c r="F12" i="3"/>
  <c r="F6" i="3"/>
  <c r="G15" i="2"/>
  <c r="G14" i="2"/>
  <c r="E16" i="26" l="1"/>
  <c r="F20" i="27"/>
  <c r="H16" i="26" l="1"/>
  <c r="D53" i="36" l="1"/>
  <c r="D50" i="36"/>
  <c r="D48" i="36"/>
  <c r="D46" i="36"/>
  <c r="D41" i="36"/>
  <c r="E12" i="34" l="1"/>
  <c r="D12" i="34"/>
  <c r="C12" i="34"/>
  <c r="B12" i="34"/>
  <c r="F11" i="34"/>
  <c r="F10" i="34"/>
  <c r="F9" i="34"/>
  <c r="F8" i="34"/>
  <c r="F12" i="34" l="1"/>
  <c r="B35" i="30"/>
  <c r="C36" i="30"/>
  <c r="B9" i="30"/>
  <c r="B36" i="30" l="1"/>
  <c r="C38" i="29"/>
  <c r="C9" i="29"/>
  <c r="B9" i="29"/>
  <c r="B39" i="29" s="1"/>
  <c r="E30" i="12" l="1"/>
  <c r="G31" i="2" l="1"/>
  <c r="G30" i="2"/>
  <c r="G29" i="2"/>
  <c r="G28" i="2"/>
  <c r="G27" i="2"/>
  <c r="G26" i="2"/>
  <c r="G25" i="2"/>
  <c r="G24" i="2"/>
  <c r="G23" i="2"/>
  <c r="G22" i="2"/>
  <c r="G13" i="2"/>
  <c r="B8" i="7" l="1"/>
  <c r="M42" i="25" l="1"/>
  <c r="M42" i="1" l="1"/>
  <c r="D7" i="13"/>
  <c r="E7" i="13"/>
  <c r="E11" i="13" s="1"/>
</calcChain>
</file>

<file path=xl/sharedStrings.xml><?xml version="1.0" encoding="utf-8"?>
<sst xmlns="http://schemas.openxmlformats.org/spreadsheetml/2006/main" count="5413" uniqueCount="801">
  <si>
    <t>区分</t>
    <rPh sb="0" eb="2">
      <t>クブン</t>
    </rPh>
    <phoneticPr fontId="3"/>
  </si>
  <si>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</si>
  <si>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</si>
  <si>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</si>
  <si>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</si>
  <si>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</si>
  <si>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</si>
  <si>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3"/>
  </si>
  <si>
    <t xml:space="preserve"> 事業用資産</t>
    <rPh sb="1" eb="4">
      <t>ジギョウヨウ</t>
    </rPh>
    <rPh sb="4" eb="6">
      <t>シサン</t>
    </rPh>
    <phoneticPr fontId="3"/>
  </si>
  <si>
    <t>　  土地</t>
    <rPh sb="3" eb="5">
      <t>トチ</t>
    </rPh>
    <phoneticPr fontId="2"/>
  </si>
  <si>
    <t>　　立木竹</t>
    <rPh sb="2" eb="4">
      <t>タチキ</t>
    </rPh>
    <rPh sb="4" eb="5">
      <t>タケ</t>
    </rPh>
    <phoneticPr fontId="3"/>
  </si>
  <si>
    <t>　　建物</t>
    <rPh sb="2" eb="4">
      <t>タテモノ</t>
    </rPh>
    <phoneticPr fontId="2"/>
  </si>
  <si>
    <t>　　工作物</t>
    <rPh sb="2" eb="5">
      <t>コウサクブツ</t>
    </rPh>
    <phoneticPr fontId="2"/>
  </si>
  <si>
    <t>　　船舶</t>
    <rPh sb="2" eb="4">
      <t>センパク</t>
    </rPh>
    <phoneticPr fontId="3"/>
  </si>
  <si>
    <t>　　浮標等</t>
    <rPh sb="2" eb="4">
      <t>フヒョウ</t>
    </rPh>
    <rPh sb="4" eb="5">
      <t>ナド</t>
    </rPh>
    <phoneticPr fontId="3"/>
  </si>
  <si>
    <t>　　航空機</t>
    <rPh sb="2" eb="5">
      <t>コウクウキ</t>
    </rPh>
    <phoneticPr fontId="3"/>
  </si>
  <si>
    <t>　　その他</t>
    <rPh sb="4" eb="5">
      <t>タ</t>
    </rPh>
    <phoneticPr fontId="2"/>
  </si>
  <si>
    <t>　　建設仮勘定</t>
    <rPh sb="2" eb="4">
      <t>ケンセツ</t>
    </rPh>
    <rPh sb="4" eb="7">
      <t>カリカンジョウ</t>
    </rPh>
    <phoneticPr fontId="3"/>
  </si>
  <si>
    <t xml:space="preserve"> インフラ資産</t>
    <rPh sb="5" eb="7">
      <t>シサン</t>
    </rPh>
    <phoneticPr fontId="3"/>
  </si>
  <si>
    <t>　　土地</t>
    <rPh sb="2" eb="4">
      <t>トチ</t>
    </rPh>
    <phoneticPr fontId="2"/>
  </si>
  <si>
    <t>　　建物</t>
    <rPh sb="2" eb="4">
      <t>タテモノ</t>
    </rPh>
    <phoneticPr fontId="3"/>
  </si>
  <si>
    <t xml:space="preserve"> 物品</t>
    <rPh sb="1" eb="3">
      <t>ブッピン</t>
    </rPh>
    <phoneticPr fontId="2"/>
  </si>
  <si>
    <t>合計</t>
    <rPh sb="0" eb="2">
      <t>ゴウケイ</t>
    </rPh>
    <phoneticPr fontId="2"/>
  </si>
  <si>
    <t>生活インフラ・
国土保全</t>
    <rPh sb="0" eb="2">
      <t>セイカツ</t>
    </rPh>
    <rPh sb="8" eb="10">
      <t>コクド</t>
    </rPh>
    <rPh sb="10" eb="12">
      <t>ホゼン</t>
    </rPh>
    <phoneticPr fontId="2"/>
  </si>
  <si>
    <t>教育</t>
    <rPh sb="0" eb="2">
      <t>キョウイク</t>
    </rPh>
    <phoneticPr fontId="3"/>
  </si>
  <si>
    <t>福祉</t>
    <rPh sb="0" eb="2">
      <t>フクシ</t>
    </rPh>
    <phoneticPr fontId="3"/>
  </si>
  <si>
    <t>環境衛生</t>
    <rPh sb="0" eb="2">
      <t>カンキョウ</t>
    </rPh>
    <rPh sb="2" eb="4">
      <t>エイセイ</t>
    </rPh>
    <phoneticPr fontId="3"/>
  </si>
  <si>
    <t>産業振興</t>
    <rPh sb="0" eb="2">
      <t>サンギョウ</t>
    </rPh>
    <rPh sb="2" eb="4">
      <t>シンコウ</t>
    </rPh>
    <phoneticPr fontId="3"/>
  </si>
  <si>
    <t>消防</t>
    <rPh sb="0" eb="2">
      <t>ショウボウ</t>
    </rPh>
    <phoneticPr fontId="3"/>
  </si>
  <si>
    <t>総務</t>
    <rPh sb="0" eb="2">
      <t>ソウム</t>
    </rPh>
    <phoneticPr fontId="3"/>
  </si>
  <si>
    <t>合計</t>
    <rPh sb="0" eb="2">
      <t>ゴウケイ</t>
    </rPh>
    <phoneticPr fontId="3"/>
  </si>
  <si>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</si>
  <si>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</si>
  <si>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</si>
  <si>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</si>
  <si>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</si>
  <si>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</si>
  <si>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</si>
  <si>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</si>
  <si>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</si>
  <si>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（株）みずほフィナンシャルグループ</t>
    <rPh sb="0" eb="3">
      <t>カブ</t>
    </rPh>
    <phoneticPr fontId="14"/>
  </si>
  <si>
    <t>東北電力（株）</t>
    <rPh sb="0" eb="2">
      <t>トウホク</t>
    </rPh>
    <rPh sb="2" eb="4">
      <t>デンリョク</t>
    </rPh>
    <rPh sb="4" eb="7">
      <t>カブ</t>
    </rPh>
    <phoneticPr fontId="14"/>
  </si>
  <si>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</si>
  <si>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</si>
  <si>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</si>
  <si>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</si>
  <si>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</si>
  <si>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</si>
  <si>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</si>
  <si>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</si>
  <si>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</si>
  <si>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</si>
  <si>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</si>
  <si>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</si>
  <si>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</si>
  <si>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</si>
  <si>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</si>
  <si>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種類</t>
  </si>
  <si>
    <t>現金預金</t>
  </si>
  <si>
    <t>有価証券</t>
  </si>
  <si>
    <t>土地</t>
  </si>
  <si>
    <t>その他</t>
  </si>
  <si>
    <t>合計_x000D_
(貸借対照表計上額)</t>
  </si>
  <si>
    <t>【一般会計】</t>
    <rPh sb="1" eb="3">
      <t>イッパン</t>
    </rPh>
    <rPh sb="3" eb="5">
      <t>カイケイ</t>
    </rPh>
    <phoneticPr fontId="14"/>
  </si>
  <si>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</si>
  <si>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</si>
  <si>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</si>
  <si>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</si>
  <si>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</si>
  <si>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</si>
  <si>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</si>
  <si>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</si>
  <si>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</si>
  <si>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本年度末残高</t>
  </si>
  <si>
    <t>現金預金（一般会計）</t>
    <rPh sb="0" eb="2">
      <t>ゲンキン</t>
    </rPh>
    <rPh sb="2" eb="4">
      <t>ヨキン</t>
    </rPh>
    <rPh sb="5" eb="7">
      <t>イッパン</t>
    </rPh>
    <rPh sb="7" eb="9">
      <t>カイケイ</t>
    </rPh>
    <phoneticPr fontId="14"/>
  </si>
  <si>
    <t>地方債等残高</t>
  </si>
  <si>
    <t>政府資金</t>
  </si>
  <si>
    <t>地方公共団体　　　　　金融機構</t>
    <rPh sb="0" eb="2">
      <t>チホウ</t>
    </rPh>
    <rPh sb="2" eb="4">
      <t>コウキョウ</t>
    </rPh>
    <rPh sb="4" eb="6">
      <t>ダンタイ</t>
    </rPh>
    <rPh sb="11" eb="13">
      <t>キンユウ</t>
    </rPh>
    <rPh sb="13" eb="15">
      <t>キコウ</t>
    </rPh>
    <phoneticPr fontId="14"/>
  </si>
  <si>
    <t>市中銀行</t>
    <rPh sb="0" eb="2">
      <t>シチュウ</t>
    </rPh>
    <rPh sb="2" eb="4">
      <t>ギンコウ</t>
    </rPh>
    <phoneticPr fontId="14"/>
  </si>
  <si>
    <t>共済等</t>
    <rPh sb="0" eb="2">
      <t>キョウサイ</t>
    </rPh>
    <rPh sb="2" eb="3">
      <t>トウ</t>
    </rPh>
    <phoneticPr fontId="14"/>
  </si>
  <si>
    <t>市場公募債</t>
  </si>
  <si>
    <t>うち1年内償還予定</t>
  </si>
  <si>
    <t>うち共同発行債</t>
  </si>
  <si>
    <t>うち住民公募債</t>
  </si>
  <si>
    <t>【通常分】</t>
  </si>
  <si>
    <t>【特別分】</t>
  </si>
  <si>
    <t>　臨時財政対策債</t>
  </si>
  <si>
    <t>　減税補てん債</t>
  </si>
  <si>
    <t>　臨時税収補てん債</t>
    <rPh sb="1" eb="3">
      <t>リンジ</t>
    </rPh>
    <rPh sb="3" eb="5">
      <t>ゼイシュウ</t>
    </rPh>
    <rPh sb="5" eb="6">
      <t>ホ</t>
    </rPh>
    <rPh sb="8" eb="9">
      <t>サイ</t>
    </rPh>
    <phoneticPr fontId="14"/>
  </si>
  <si>
    <t>　その他</t>
  </si>
  <si>
    <t>　小計</t>
    <rPh sb="1" eb="3">
      <t>ショウケイ</t>
    </rPh>
    <phoneticPr fontId="14"/>
  </si>
  <si>
    <t>1.5%以下</t>
  </si>
  <si>
    <t>1.5%超_x000D_
2.0%以下</t>
  </si>
  <si>
    <t>2.0%超_x000D_
2.5%以下</t>
  </si>
  <si>
    <t>2.5%超_x000D_
3.0%以下</t>
  </si>
  <si>
    <t>3.0%超_x000D_
3.5%以下</t>
  </si>
  <si>
    <t>3.5%超_x000D_
4.0%以下</t>
  </si>
  <si>
    <t>4.0%超</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</si>
  <si>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</si>
  <si>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</si>
  <si>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</si>
  <si>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</si>
  <si>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</si>
  <si>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</si>
  <si>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</si>
  <si>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</si>
  <si>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</si>
  <si>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区分</t>
  </si>
  <si>
    <t>前年度末残高</t>
  </si>
  <si>
    <t>本年度増加額</t>
  </si>
  <si>
    <t>本年度減少額</t>
  </si>
  <si>
    <t>目的使用</t>
  </si>
  <si>
    <t>会計</t>
  </si>
  <si>
    <t>財源の内容</t>
  </si>
  <si>
    <t>金額</t>
  </si>
  <si>
    <t>一般会計</t>
  </si>
  <si>
    <t>税収等</t>
  </si>
  <si>
    <t>地方譲与税</t>
    <rPh sb="0" eb="2">
      <t>チホウ</t>
    </rPh>
    <rPh sb="2" eb="4">
      <t>ジョウヨ</t>
    </rPh>
    <rPh sb="4" eb="5">
      <t>ゼイ</t>
    </rPh>
    <phoneticPr fontId="14"/>
  </si>
  <si>
    <t>地方消費税交付金</t>
    <rPh sb="0" eb="2">
      <t>チホウ</t>
    </rPh>
    <rPh sb="2" eb="5">
      <t>ショウヒゼイ</t>
    </rPh>
    <rPh sb="5" eb="8">
      <t>コウフキン</t>
    </rPh>
    <phoneticPr fontId="14"/>
  </si>
  <si>
    <t>地方交付税</t>
    <rPh sb="0" eb="2">
      <t>チホウ</t>
    </rPh>
    <rPh sb="2" eb="5">
      <t>コウフゼイ</t>
    </rPh>
    <phoneticPr fontId="14"/>
  </si>
  <si>
    <t>その他</t>
    <rPh sb="2" eb="3">
      <t>タ</t>
    </rPh>
    <phoneticPr fontId="14"/>
  </si>
  <si>
    <t>国県等補助金</t>
  </si>
  <si>
    <t>資本的_x000D_
補助金</t>
  </si>
  <si>
    <t>国庫支出金</t>
    <rPh sb="0" eb="2">
      <t>コッコ</t>
    </rPh>
    <rPh sb="2" eb="5">
      <t>シシュツキン</t>
    </rPh>
    <phoneticPr fontId="14"/>
  </si>
  <si>
    <t>計</t>
  </si>
  <si>
    <t>経常的_x000D_
補助金</t>
  </si>
  <si>
    <t>特別会計</t>
    <rPh sb="0" eb="2">
      <t>トクベツ</t>
    </rPh>
    <phoneticPr fontId="14"/>
  </si>
  <si>
    <t>税収等</t>
    <phoneticPr fontId="14"/>
  </si>
  <si>
    <t>内訳</t>
  </si>
  <si>
    <t>地方債等</t>
  </si>
  <si>
    <t>純行政コスト</t>
  </si>
  <si>
    <t>-</t>
  </si>
  <si>
    <t>有形固定資産等の増加</t>
  </si>
  <si>
    <t>貸付金・基金等の増加</t>
  </si>
  <si>
    <t>名称</t>
  </si>
  <si>
    <t>相手先</t>
  </si>
  <si>
    <t>支出目的</t>
  </si>
  <si>
    <t>他団体への公共施設等整備補助金等_x000D_
(所有外資産分)</t>
  </si>
  <si>
    <t>その他の補助金等</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</si>
  <si>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</si>
  <si>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</si>
  <si>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</si>
  <si>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</si>
  <si>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</si>
  <si>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</si>
  <si>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</si>
  <si>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</si>
  <si>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</si>
  <si>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</si>
  <si>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</si>
  <si>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</si>
  <si>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</si>
  <si>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</si>
  <si>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</si>
  <si>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</si>
  <si>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</si>
  <si>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</si>
  <si>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</si>
  <si>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</si>
  <si>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</si>
  <si>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</si>
  <si>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</si>
  <si>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</si>
  <si>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</si>
  <si>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</si>
  <si>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</si>
  <si>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</si>
  <si>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</si>
  <si>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</si>
  <si>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</si>
  <si>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</si>
  <si>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</si>
  <si>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</si>
  <si>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</si>
  <si>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</si>
  <si>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</si>
  <si>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</si>
  <si>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</si>
  <si>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</si>
  <si>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</si>
  <si>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</si>
  <si>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</si>
  <si>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</si>
  <si>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</si>
  <si>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</si>
  <si>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</si>
  <si>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</si>
  <si>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</si>
  <si>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</si>
  <si>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</si>
  <si>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</si>
  <si>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</si>
  <si>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</si>
  <si>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</si>
  <si>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</si>
  <si>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</si>
  <si>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</si>
  <si>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</si>
  <si>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</si>
  <si>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</si>
  <si>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</si>
  <si>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</si>
  <si>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</si>
  <si>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</si>
  <si>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</si>
  <si>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</si>
  <si>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</si>
  <si>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</si>
  <si>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</si>
  <si>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</si>
  <si>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</si>
  <si>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</si>
  <si>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</si>
  <si>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</si>
  <si>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</si>
  <si>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</si>
  <si>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</si>
  <si>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</si>
  <si>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</si>
  <si>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</si>
  <si>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</si>
  <si>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</si>
  <si>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</si>
  <si>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</si>
  <si>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</si>
  <si>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</si>
  <si>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</si>
  <si>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</si>
  <si>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</si>
  <si>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</si>
  <si>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</si>
  <si>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</si>
  <si>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</si>
  <si>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</si>
  <si>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</si>
  <si>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</si>
  <si>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</si>
  <si>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</si>
  <si>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</si>
  <si>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</si>
  <si>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</si>
  <si>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</si>
  <si>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</si>
  <si>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</si>
  <si>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</si>
  <si>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</si>
  <si>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</si>
  <si>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</si>
  <si>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</si>
  <si>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</si>
  <si>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</si>
  <si>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</si>
  <si>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</si>
  <si>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</si>
  <si>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</si>
  <si>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</si>
  <si>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</si>
  <si>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</si>
  <si>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</si>
  <si>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</si>
  <si>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</si>
  <si>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</si>
  <si>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</si>
  <si>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</si>
  <si>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</si>
  <si>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</si>
  <si>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</si>
  <si>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</si>
  <si>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</si>
  <si>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</si>
  <si>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</si>
  <si>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</si>
  <si>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</si>
  <si>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</si>
  <si>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</si>
  <si>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</si>
  <si>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</si>
  <si>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</si>
  <si>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</si>
  <si>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</si>
  <si>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</si>
  <si>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</si>
  <si>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</si>
  <si>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</si>
  <si>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</si>
  <si>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</si>
  <si>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</si>
  <si>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</si>
  <si>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</si>
  <si>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</si>
  <si>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</si>
  <si>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</si>
  <si>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</si>
  <si>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</si>
  <si>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</si>
  <si>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</si>
  <si>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t>
  </si>
  <si>
    <t>一般会計等財務書類における注記</t>
    <rPh sb="0" eb="2">
      <t>イッパン</t>
    </rPh>
    <rPh sb="2" eb="4">
      <t>カイケイ</t>
    </rPh>
    <rPh sb="4" eb="5">
      <t>トウ</t>
    </rPh>
    <rPh sb="5" eb="7">
      <t>ザイム</t>
    </rPh>
    <rPh sb="7" eb="9">
      <t>ショルイ</t>
    </rPh>
    <rPh sb="13" eb="15">
      <t>チュウキ</t>
    </rPh>
    <phoneticPr fontId="2"/>
  </si>
  <si>
    <t>有形固定資産の明細</t>
    <rPh sb="0" eb="2">
      <t>ユウケイ</t>
    </rPh>
    <rPh sb="2" eb="4">
      <t>コテイ</t>
    </rPh>
    <rPh sb="4" eb="6">
      <t>シサン</t>
    </rPh>
    <rPh sb="7" eb="9">
      <t>メイサイ</t>
    </rPh>
    <phoneticPr fontId="3"/>
  </si>
  <si>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3"/>
  </si>
  <si>
    <t>連結貸借対照表</t>
  </si>
  <si>
    <t xml:space="preserve">    地方債等</t>
  </si>
  <si>
    <t xml:space="preserve">    １年内償還予定地方債等</t>
  </si>
  <si>
    <t xml:space="preserve">  他団体出資等分</t>
  </si>
  <si>
    <t xml:space="preserve">  繰延資産</t>
  </si>
  <si>
    <t>連結行政コスト計算書</t>
  </si>
  <si>
    <t>連結純資産変動計算書</t>
  </si>
  <si>
    <t>他団体出資等分</t>
  </si>
  <si>
    <t xml:space="preserve">  他団体出資等分の増加</t>
  </si>
  <si>
    <t xml:space="preserve">  他団体出資等分の減少</t>
  </si>
  <si>
    <t xml:space="preserve">  比例連結割合変更に伴う差額</t>
  </si>
  <si>
    <t>連結資金収支計算書</t>
  </si>
  <si>
    <t xml:space="preserve">    地方債等償還支出</t>
  </si>
  <si>
    <t xml:space="preserve">    地方債等発行収入</t>
  </si>
  <si>
    <t>比例連結割合変更に伴う差額</t>
  </si>
  <si>
    <t>　合計</t>
  </si>
  <si>
    <t>現金預金（国民健康保険事業特別会計）</t>
    <rPh sb="0" eb="2">
      <t>ゲンキン</t>
    </rPh>
    <rPh sb="2" eb="4">
      <t>ヨキン</t>
    </rPh>
    <rPh sb="5" eb="17">
      <t>コクミンケンコウホケンジギョウトクベツカイケイ</t>
    </rPh>
    <phoneticPr fontId="14"/>
  </si>
  <si>
    <t>現金預金（介護保険特別会計）</t>
    <rPh sb="0" eb="2">
      <t>ゲンキン</t>
    </rPh>
    <rPh sb="2" eb="4">
      <t>ヨキン</t>
    </rPh>
    <rPh sb="5" eb="7">
      <t>カイゴ</t>
    </rPh>
    <rPh sb="7" eb="9">
      <t>ホケン</t>
    </rPh>
    <rPh sb="9" eb="11">
      <t>トクベツ</t>
    </rPh>
    <rPh sb="11" eb="13">
      <t>カイケイ</t>
    </rPh>
    <phoneticPr fontId="14"/>
  </si>
  <si>
    <t>有形固定資産の明細（一般会計等）</t>
    <rPh sb="0" eb="2">
      <t>ユウケイ</t>
    </rPh>
    <rPh sb="2" eb="4">
      <t>コテイ</t>
    </rPh>
    <rPh sb="4" eb="6">
      <t>シサン</t>
    </rPh>
    <rPh sb="7" eb="9">
      <t>メイサイ</t>
    </rPh>
    <rPh sb="10" eb="12">
      <t>イッパン</t>
    </rPh>
    <rPh sb="12" eb="14">
      <t>カイケイ</t>
    </rPh>
    <rPh sb="14" eb="15">
      <t>トウ</t>
    </rPh>
    <phoneticPr fontId="3"/>
  </si>
  <si>
    <t>有形固定資産の行政目的別明細（一般会計等）</t>
    <rPh sb="0" eb="2">
      <t>ユウケイ</t>
    </rPh>
    <rPh sb="2" eb="4">
      <t>コテイ</t>
    </rPh>
    <rPh sb="4" eb="6">
      <t>シサン</t>
    </rPh>
    <rPh sb="7" eb="9">
      <t>ギョウセイ</t>
    </rPh>
    <rPh sb="9" eb="11">
      <t>モクテキ</t>
    </rPh>
    <rPh sb="11" eb="12">
      <t>ベツ</t>
    </rPh>
    <rPh sb="12" eb="14">
      <t>メイサイ</t>
    </rPh>
    <phoneticPr fontId="3"/>
  </si>
  <si>
    <t>投資及び出資金の明細（一般会計等）</t>
    <phoneticPr fontId="2"/>
  </si>
  <si>
    <t>基金の明細（一般会計等）</t>
    <phoneticPr fontId="2"/>
  </si>
  <si>
    <t>貸付金の明細（一般会計等）</t>
    <phoneticPr fontId="2"/>
  </si>
  <si>
    <t>長期延滞債権の明細（一般会計等）</t>
    <phoneticPr fontId="2"/>
  </si>
  <si>
    <t>未収金の明細（一般会計等）</t>
    <phoneticPr fontId="2"/>
  </si>
  <si>
    <t>資金の明細（一般会計等）</t>
    <phoneticPr fontId="2"/>
  </si>
  <si>
    <t>地方債等（借入先別）の明細（一般会計等）</t>
    <phoneticPr fontId="2"/>
  </si>
  <si>
    <t>地方債等（利率別）の明細（一般会計等）</t>
    <phoneticPr fontId="2"/>
  </si>
  <si>
    <t>地方債等（返済期間別）の明細（一般会計等）</t>
    <phoneticPr fontId="2"/>
  </si>
  <si>
    <t>引当金の明細（一般会計等）</t>
    <phoneticPr fontId="2"/>
  </si>
  <si>
    <t>財源の明細（一般会計等）</t>
    <phoneticPr fontId="2"/>
  </si>
  <si>
    <t>財源情報の明細（一般会計等）</t>
    <phoneticPr fontId="2"/>
  </si>
  <si>
    <t>補助金等の明細（一般会計等）</t>
    <phoneticPr fontId="2"/>
  </si>
  <si>
    <t>投資及び出資金の明細（全体）</t>
    <rPh sb="11" eb="13">
      <t>ゼンタイ</t>
    </rPh>
    <phoneticPr fontId="2"/>
  </si>
  <si>
    <t>基金の明細（全体）</t>
    <phoneticPr fontId="2"/>
  </si>
  <si>
    <t>貸付金の明細（全体）</t>
    <phoneticPr fontId="2"/>
  </si>
  <si>
    <t>長期延滞債権の明細（全体）</t>
    <phoneticPr fontId="2"/>
  </si>
  <si>
    <t>未収金の明細（全体）</t>
    <phoneticPr fontId="2"/>
  </si>
  <si>
    <t>地方債等（借入先別）の明細（全体）</t>
    <phoneticPr fontId="2"/>
  </si>
  <si>
    <t>地方債等（利率別）の明細（全体）</t>
    <phoneticPr fontId="2"/>
  </si>
  <si>
    <t>地方債等（返済期間別）の明細（全体）</t>
    <phoneticPr fontId="2"/>
  </si>
  <si>
    <t>引当金の明細（全体）</t>
    <phoneticPr fontId="2"/>
  </si>
  <si>
    <t>財源の明細（全体）</t>
    <phoneticPr fontId="2"/>
  </si>
  <si>
    <t>補助金等の明細（全体）</t>
    <phoneticPr fontId="2"/>
  </si>
  <si>
    <t>資金の明細（全体）</t>
    <phoneticPr fontId="2"/>
  </si>
  <si>
    <t>連結精算表</t>
  </si>
  <si>
    <t>一般会計等（単純合算）</t>
  </si>
  <si>
    <t>一般会計等相殺</t>
  </si>
  <si>
    <t>一般会計等</t>
  </si>
  <si>
    <t>国民健康保険事業特別会計</t>
  </si>
  <si>
    <t>後期高齢者医療特別会計</t>
  </si>
  <si>
    <t>介護保険特別会計</t>
  </si>
  <si>
    <t>農業集落排水事業特別会計</t>
  </si>
  <si>
    <t>板柳中央病院事業会計</t>
  </si>
  <si>
    <t>水道事業会計</t>
  </si>
  <si>
    <t>公共下水道事業会計</t>
  </si>
  <si>
    <t>全体会計（単純合算）</t>
  </si>
  <si>
    <t>全体会計修正</t>
  </si>
  <si>
    <t>全体会計相殺</t>
  </si>
  <si>
    <t>全体会計</t>
  </si>
  <si>
    <t>青森県市町村総合事務組合</t>
  </si>
  <si>
    <t>青森県市町村職員退職手当組合</t>
  </si>
  <si>
    <t>青森県交通災害共済組合</t>
  </si>
  <si>
    <t>弘前地区環境整備事務組合</t>
  </si>
  <si>
    <t>弘前地区消防事務組合</t>
  </si>
  <si>
    <t>西北五広域福祉事務組合</t>
  </si>
  <si>
    <t>青森県後期高齢者医療広域連合</t>
  </si>
  <si>
    <t>津軽広域連合</t>
  </si>
  <si>
    <t>津軽広域水道企業団</t>
  </si>
  <si>
    <t>連結会計（単純合算）</t>
  </si>
  <si>
    <t>連結会計修正</t>
  </si>
  <si>
    <t>連結会計相殺</t>
  </si>
  <si>
    <t>連結会計</t>
  </si>
  <si>
    <t xml:space="preserve">      資金</t>
  </si>
  <si>
    <t xml:space="preserve">      歳計外現金</t>
  </si>
  <si>
    <t xml:space="preserve"> 貸借対照表</t>
    <rPh sb="1" eb="3">
      <t>タイシャク</t>
    </rPh>
    <rPh sb="3" eb="6">
      <t>タイショウヒョウ</t>
    </rPh>
    <phoneticPr fontId="2"/>
  </si>
  <si>
    <t xml:space="preserve"> 行政コスト計算書</t>
    <rPh sb="1" eb="3">
      <t>ギョウセイ</t>
    </rPh>
    <rPh sb="6" eb="9">
      <t>ケイサンショ</t>
    </rPh>
    <phoneticPr fontId="2"/>
  </si>
  <si>
    <t xml:space="preserve"> 純資産変動計算書</t>
    <rPh sb="1" eb="4">
      <t>ジュンシサン</t>
    </rPh>
    <rPh sb="4" eb="6">
      <t>ヘンドウ</t>
    </rPh>
    <rPh sb="6" eb="9">
      <t>ケイサンショ</t>
    </rPh>
    <phoneticPr fontId="2"/>
  </si>
  <si>
    <t xml:space="preserve"> 資金収支計算書</t>
    <rPh sb="1" eb="3">
      <t>シキン</t>
    </rPh>
    <rPh sb="3" eb="5">
      <t>シュウシ</t>
    </rPh>
    <rPh sb="5" eb="8">
      <t>ケイサンショ</t>
    </rPh>
    <phoneticPr fontId="2"/>
  </si>
  <si>
    <t>連結精算表</t>
    <phoneticPr fontId="2"/>
  </si>
  <si>
    <t>１　重要な会計方針</t>
    <phoneticPr fontId="2"/>
  </si>
  <si>
    <t>　（１）有形固定資産等の評価基準及び評価方法</t>
    <phoneticPr fontId="2"/>
  </si>
  <si>
    <t>　（２）有価証券等の評価基準及び評価方法</t>
    <phoneticPr fontId="2"/>
  </si>
  <si>
    <t xml:space="preserve">　　①　出資金のうち、市場価格があるものは、会計年度末における市場価格をもって貸借対照表価額としております。 </t>
    <phoneticPr fontId="2"/>
  </si>
  <si>
    <t>　　②　出資金のうち、市場価格がないものは、出資金額をもって貸借対照表価額としております。</t>
    <phoneticPr fontId="2"/>
  </si>
  <si>
    <t>　（３）有形固定資産等の減価償却の方法</t>
    <phoneticPr fontId="2"/>
  </si>
  <si>
    <t xml:space="preserve">　　①　有形固定資産（事業用資産、インフラ資産） </t>
    <phoneticPr fontId="2"/>
  </si>
  <si>
    <t>　　②　無形固定資産</t>
    <phoneticPr fontId="2"/>
  </si>
  <si>
    <t>　（４）引当金の計上基準及び算定方法</t>
    <phoneticPr fontId="2"/>
  </si>
  <si>
    <t>　　①　徴収不能引当金</t>
    <phoneticPr fontId="2"/>
  </si>
  <si>
    <t>　　②　退職手当引当金</t>
    <rPh sb="6" eb="8">
      <t>テアテ</t>
    </rPh>
    <phoneticPr fontId="2"/>
  </si>
  <si>
    <t>　（５）リース取引の処理方法</t>
    <phoneticPr fontId="2"/>
  </si>
  <si>
    <t>　（６）資金収支計算書における資金の範囲</t>
    <phoneticPr fontId="2"/>
  </si>
  <si>
    <t>　（７）その他財務書類作成のための基本となる重要な事項</t>
    <phoneticPr fontId="2"/>
  </si>
  <si>
    <t>　　①　消費税等の会計処理</t>
    <phoneticPr fontId="2"/>
  </si>
  <si>
    <t>　　②　物品及びソフトウエアの計上基準</t>
    <phoneticPr fontId="2"/>
  </si>
  <si>
    <t>　　③　資本的支出と修繕費の区分基準</t>
    <rPh sb="14" eb="16">
      <t>クブン</t>
    </rPh>
    <rPh sb="16" eb="18">
      <t>キジュン</t>
    </rPh>
    <phoneticPr fontId="2"/>
  </si>
  <si>
    <t>２　重要な会計方針の変更等</t>
    <rPh sb="12" eb="13">
      <t>トウ</t>
    </rPh>
    <phoneticPr fontId="2"/>
  </si>
  <si>
    <t>３　重要な後発事象</t>
    <rPh sb="2" eb="4">
      <t>ジュウヨウ</t>
    </rPh>
    <rPh sb="5" eb="7">
      <t>コウハツ</t>
    </rPh>
    <rPh sb="7" eb="9">
      <t>ジショウ</t>
    </rPh>
    <phoneticPr fontId="2"/>
  </si>
  <si>
    <t>４　偶発債務</t>
    <phoneticPr fontId="2"/>
  </si>
  <si>
    <t>５　追加情報</t>
    <phoneticPr fontId="2"/>
  </si>
  <si>
    <t>　（１）財務書類の内容を理解するために必要と認められる事項</t>
    <rPh sb="4" eb="6">
      <t>ザイム</t>
    </rPh>
    <rPh sb="6" eb="8">
      <t>ショルイ</t>
    </rPh>
    <rPh sb="9" eb="11">
      <t>ナイヨウ</t>
    </rPh>
    <rPh sb="12" eb="14">
      <t>リカイ</t>
    </rPh>
    <rPh sb="19" eb="21">
      <t>ヒツヨウ</t>
    </rPh>
    <rPh sb="22" eb="23">
      <t>ミト</t>
    </rPh>
    <rPh sb="27" eb="29">
      <t>ジコウ</t>
    </rPh>
    <phoneticPr fontId="2"/>
  </si>
  <si>
    <t>　　①　一般会計等財務書類の対象範囲</t>
    <rPh sb="4" eb="6">
      <t>イッパン</t>
    </rPh>
    <rPh sb="6" eb="8">
      <t>カイケイ</t>
    </rPh>
    <rPh sb="8" eb="9">
      <t>トウ</t>
    </rPh>
    <rPh sb="9" eb="11">
      <t>ザイム</t>
    </rPh>
    <rPh sb="11" eb="13">
      <t>ショルイ</t>
    </rPh>
    <rPh sb="14" eb="16">
      <t>タイショウ</t>
    </rPh>
    <rPh sb="16" eb="18">
      <t>ハンイ</t>
    </rPh>
    <phoneticPr fontId="2"/>
  </si>
  <si>
    <t>　　②　出納整理期間</t>
    <rPh sb="4" eb="6">
      <t>スイトウ</t>
    </rPh>
    <rPh sb="6" eb="8">
      <t>セイリ</t>
    </rPh>
    <rPh sb="8" eb="10">
      <t>キカン</t>
    </rPh>
    <phoneticPr fontId="2"/>
  </si>
  <si>
    <t>　　③　財務書類の表示金額単位</t>
    <rPh sb="4" eb="6">
      <t>ザイム</t>
    </rPh>
    <rPh sb="6" eb="8">
      <t>ショルイ</t>
    </rPh>
    <rPh sb="9" eb="11">
      <t>ヒョウジ</t>
    </rPh>
    <rPh sb="11" eb="13">
      <t>キンガク</t>
    </rPh>
    <rPh sb="13" eb="15">
      <t>タンイ</t>
    </rPh>
    <phoneticPr fontId="2"/>
  </si>
  <si>
    <t>　　⑤　利子補給等に係る債務負担行為の翌年度以降の支出予定額　</t>
    <phoneticPr fontId="2"/>
  </si>
  <si>
    <t>　　⑥　繰越事業に係る将来の支出予定額</t>
    <phoneticPr fontId="2"/>
  </si>
  <si>
    <t>　（２）貸借対照表に係る事項</t>
    <rPh sb="4" eb="6">
      <t>タイシャク</t>
    </rPh>
    <rPh sb="6" eb="9">
      <t>タイショウヒョウ</t>
    </rPh>
    <rPh sb="10" eb="11">
      <t>カカ</t>
    </rPh>
    <rPh sb="12" eb="14">
      <t>ジコウ</t>
    </rPh>
    <phoneticPr fontId="2"/>
  </si>
  <si>
    <t>　　①　売却可能資産に係る資産科目別の金額及びその範囲</t>
    <phoneticPr fontId="2"/>
  </si>
  <si>
    <t>　　②　減債基金に係る積立不足の有無及び不足</t>
    <phoneticPr fontId="2"/>
  </si>
  <si>
    <t>　　③　基金借入金（繰替運用）</t>
    <phoneticPr fontId="2"/>
  </si>
  <si>
    <t>　　④　地方公共団体財政健全化法における健全化判断比率の状況は、次のとおりです。</t>
    <rPh sb="32" eb="33">
      <t>ツギ</t>
    </rPh>
    <phoneticPr fontId="2"/>
  </si>
  <si>
    <t>　　④　地方公共団体の財政の健全化に関する法律における将来負担比率の算定要素は、次のとおりです。</t>
    <phoneticPr fontId="2"/>
  </si>
  <si>
    <t>　（３）純資産変動計算書に係る事項</t>
    <rPh sb="4" eb="7">
      <t>ジュンシサン</t>
    </rPh>
    <rPh sb="7" eb="9">
      <t>ヘンドウ</t>
    </rPh>
    <rPh sb="9" eb="12">
      <t>ケイサンショ</t>
    </rPh>
    <rPh sb="13" eb="14">
      <t>カカ</t>
    </rPh>
    <rPh sb="15" eb="17">
      <t>ジコウ</t>
    </rPh>
    <phoneticPr fontId="2"/>
  </si>
  <si>
    <t>　　　開始時における有形固定資産等の評価は原則として取得原価とし、取得原価が不明なものは原則として再調達原価としております。</t>
    <phoneticPr fontId="2"/>
  </si>
  <si>
    <t>　　　また、開始後については、原則として取得原価とし再評価は行わないこととしております。</t>
    <phoneticPr fontId="2"/>
  </si>
  <si>
    <t>　　　定額法を採用しております。</t>
    <phoneticPr fontId="2"/>
  </si>
  <si>
    <t>　　　過去５年間の平均不納欠損率により計上しております。</t>
    <phoneticPr fontId="2"/>
  </si>
  <si>
    <t>　　　翌年度6月支給予定の期末・勤勉手当のうち、全支給対象期間に対する本年度の支給対象期間の割合を乗じた額を計上しております。</t>
    <phoneticPr fontId="2"/>
  </si>
  <si>
    <t>　　　現金（手許現金及び要求払預金）及び現金同等物（3ヶ月以内の短期投資等）を資金の範囲としております。</t>
    <phoneticPr fontId="2"/>
  </si>
  <si>
    <t>　　　このうち現金同等物は、短期投資の他、出納整理期間中の取引により発生する資金の受払いも含んでおります。</t>
    <phoneticPr fontId="2"/>
  </si>
  <si>
    <t xml:space="preserve">　　　税込方式によっております。 </t>
    <phoneticPr fontId="2"/>
  </si>
  <si>
    <t>　　　物品及びソフトウエアについては、取得価額又は見積価額が50万円（美術品は300万円）以上の場合に資産として計上しております。</t>
    <rPh sb="5" eb="6">
      <t>オヨ</t>
    </rPh>
    <rPh sb="23" eb="24">
      <t>マタ</t>
    </rPh>
    <rPh sb="32" eb="33">
      <t>マン</t>
    </rPh>
    <rPh sb="35" eb="38">
      <t>ビジュツヒン</t>
    </rPh>
    <rPh sb="42" eb="44">
      <t>マンエン</t>
    </rPh>
    <phoneticPr fontId="2"/>
  </si>
  <si>
    <t>　　　有形固定資産のうち、償却資産に対して修繕を行った場合は、修繕等に係る支出が当該償却資産の資産価値を高め、またはその耐久性を増すことと</t>
    <phoneticPr fontId="2"/>
  </si>
  <si>
    <t>　　なると認められるかどうかを判断し、認められる部分に対する金額を資本的支出として資産に計上しております。また、上記基準で判断できない場合は、</t>
    <phoneticPr fontId="2"/>
  </si>
  <si>
    <t>　　金額が60万円未満の場合、又は固定資産の取得価格等のおおむね10％相当額以下である場合に修繕費として処理しております。</t>
    <rPh sb="2" eb="4">
      <t>キンガク</t>
    </rPh>
    <rPh sb="7" eb="9">
      <t>マンエン</t>
    </rPh>
    <rPh sb="9" eb="11">
      <t>ミマン</t>
    </rPh>
    <rPh sb="12" eb="14">
      <t>バアイ</t>
    </rPh>
    <rPh sb="15" eb="16">
      <t>マタ</t>
    </rPh>
    <rPh sb="17" eb="21">
      <t>コテイシサン</t>
    </rPh>
    <rPh sb="22" eb="24">
      <t>シュトク</t>
    </rPh>
    <rPh sb="24" eb="26">
      <t>カカク</t>
    </rPh>
    <rPh sb="26" eb="27">
      <t>トウ</t>
    </rPh>
    <rPh sb="35" eb="38">
      <t>ソウトウガク</t>
    </rPh>
    <rPh sb="38" eb="40">
      <t>イカ</t>
    </rPh>
    <rPh sb="43" eb="45">
      <t>バアイ</t>
    </rPh>
    <rPh sb="46" eb="49">
      <t>シュウゼンヒ</t>
    </rPh>
    <rPh sb="52" eb="54">
      <t>ショリ</t>
    </rPh>
    <phoneticPr fontId="2"/>
  </si>
  <si>
    <t>　　　一般会計</t>
    <phoneticPr fontId="2"/>
  </si>
  <si>
    <t>　　　地方自治法235条の5に基づき出納整理期間が設けられている会計においては、出納整理期間における現金の受払い等を終了した後の計数をもって</t>
    <rPh sb="64" eb="66">
      <t>ケイスウ</t>
    </rPh>
    <phoneticPr fontId="2"/>
  </si>
  <si>
    <t>　　会計年度末の計数としております。</t>
    <rPh sb="8" eb="10">
      <t>ケイスウ</t>
    </rPh>
    <phoneticPr fontId="2"/>
  </si>
  <si>
    <t>　　　実質赤字比率　　　－％</t>
    <phoneticPr fontId="2"/>
  </si>
  <si>
    <t>　　　連結赤字比率　　　－％</t>
    <phoneticPr fontId="2"/>
  </si>
  <si>
    <t>　　①　固定資産等形成分</t>
    <rPh sb="4" eb="8">
      <t>コテイシサン</t>
    </rPh>
    <rPh sb="8" eb="9">
      <t>トウ</t>
    </rPh>
    <rPh sb="9" eb="11">
      <t>ケイセイ</t>
    </rPh>
    <rPh sb="11" eb="12">
      <t>ブン</t>
    </rPh>
    <phoneticPr fontId="2"/>
  </si>
  <si>
    <t>　　　固定資産の額に流動資産における短期貸付金及び基金等を加えた額を計上しております。</t>
    <rPh sb="3" eb="7">
      <t>コテイシサン</t>
    </rPh>
    <rPh sb="8" eb="9">
      <t>ガク</t>
    </rPh>
    <rPh sb="10" eb="12">
      <t>リュウドウ</t>
    </rPh>
    <rPh sb="12" eb="14">
      <t>シサン</t>
    </rPh>
    <rPh sb="18" eb="20">
      <t>タンキ</t>
    </rPh>
    <rPh sb="20" eb="23">
      <t>カシツケキン</t>
    </rPh>
    <rPh sb="23" eb="24">
      <t>オヨ</t>
    </rPh>
    <rPh sb="25" eb="27">
      <t>キキン</t>
    </rPh>
    <rPh sb="27" eb="28">
      <t>トウ</t>
    </rPh>
    <rPh sb="29" eb="30">
      <t>クワ</t>
    </rPh>
    <rPh sb="32" eb="33">
      <t>ガク</t>
    </rPh>
    <rPh sb="34" eb="36">
      <t>ケイジョウ</t>
    </rPh>
    <phoneticPr fontId="2"/>
  </si>
  <si>
    <t>　　②　余剰分（不足分）</t>
    <rPh sb="4" eb="7">
      <t>ヨジョウブン</t>
    </rPh>
    <rPh sb="8" eb="11">
      <t>フソクブン</t>
    </rPh>
    <phoneticPr fontId="2"/>
  </si>
  <si>
    <t>　　　純資産合計額のうち、固定資産等形成分を差し引いた金額を計上しております。</t>
    <rPh sb="3" eb="6">
      <t>ジュンシサン</t>
    </rPh>
    <rPh sb="6" eb="9">
      <t>ゴウケイガク</t>
    </rPh>
    <rPh sb="13" eb="17">
      <t>コテイシサン</t>
    </rPh>
    <rPh sb="17" eb="18">
      <t>トウ</t>
    </rPh>
    <rPh sb="18" eb="20">
      <t>ケイセイ</t>
    </rPh>
    <rPh sb="20" eb="21">
      <t>ブン</t>
    </rPh>
    <rPh sb="22" eb="23">
      <t>サ</t>
    </rPh>
    <rPh sb="24" eb="25">
      <t>ヒ</t>
    </rPh>
    <rPh sb="27" eb="29">
      <t>キンガク</t>
    </rPh>
    <rPh sb="30" eb="32">
      <t>ケイジョウ</t>
    </rPh>
    <phoneticPr fontId="2"/>
  </si>
  <si>
    <t>　（４）資金収支計算書に係る事項</t>
    <rPh sb="4" eb="6">
      <t>シキン</t>
    </rPh>
    <rPh sb="6" eb="8">
      <t>シュウシ</t>
    </rPh>
    <rPh sb="8" eb="11">
      <t>ケイサンショ</t>
    </rPh>
    <rPh sb="12" eb="13">
      <t>カカ</t>
    </rPh>
    <rPh sb="14" eb="16">
      <t>ジコウ</t>
    </rPh>
    <phoneticPr fontId="2"/>
  </si>
  <si>
    <t>　　②　一時借入金</t>
    <rPh sb="4" eb="6">
      <t>イチジ</t>
    </rPh>
    <rPh sb="6" eb="9">
      <t>カリイレキン</t>
    </rPh>
    <phoneticPr fontId="2"/>
  </si>
  <si>
    <t>　　　資金収支計算書上、一時借入金の増減額は含まれておりません。</t>
    <rPh sb="3" eb="5">
      <t>シキン</t>
    </rPh>
    <rPh sb="5" eb="7">
      <t>シュウシ</t>
    </rPh>
    <rPh sb="7" eb="10">
      <t>ケイサンショ</t>
    </rPh>
    <rPh sb="10" eb="11">
      <t>ジョウ</t>
    </rPh>
    <rPh sb="12" eb="14">
      <t>イチジ</t>
    </rPh>
    <rPh sb="14" eb="17">
      <t>カリイレキン</t>
    </rPh>
    <rPh sb="18" eb="21">
      <t>ゾウゲンガク</t>
    </rPh>
    <rPh sb="22" eb="23">
      <t>フク</t>
    </rPh>
    <phoneticPr fontId="2"/>
  </si>
  <si>
    <t>　　該当はありません。</t>
    <rPh sb="2" eb="4">
      <t>ガイトウ</t>
    </rPh>
    <phoneticPr fontId="2"/>
  </si>
  <si>
    <t>　　　該当はありません。</t>
    <rPh sb="3" eb="5">
      <t>ガイトウ</t>
    </rPh>
    <phoneticPr fontId="2"/>
  </si>
  <si>
    <t>　　　なお、一時借入金の限度額及び利子額は次のとおりです。</t>
    <rPh sb="6" eb="8">
      <t>イチジ</t>
    </rPh>
    <rPh sb="8" eb="11">
      <t>カリイレキン</t>
    </rPh>
    <rPh sb="12" eb="15">
      <t>ゲンドガク</t>
    </rPh>
    <rPh sb="15" eb="16">
      <t>オヨ</t>
    </rPh>
    <rPh sb="17" eb="19">
      <t>リシ</t>
    </rPh>
    <rPh sb="19" eb="20">
      <t>ガク</t>
    </rPh>
    <rPh sb="21" eb="22">
      <t>ツギ</t>
    </rPh>
    <phoneticPr fontId="2"/>
  </si>
  <si>
    <t>　　　一時借入金の限度額　　　　　　　 　800,000千円</t>
    <rPh sb="3" eb="5">
      <t>イチジ</t>
    </rPh>
    <rPh sb="5" eb="8">
      <t>カリイレキン</t>
    </rPh>
    <rPh sb="9" eb="12">
      <t>ゲンドガク</t>
    </rPh>
    <rPh sb="28" eb="30">
      <t>センエン</t>
    </rPh>
    <phoneticPr fontId="2"/>
  </si>
  <si>
    <t>　　　純資産における固定資産等形成分及び余剰分（不足分）の内容</t>
    <rPh sb="3" eb="6">
      <t>ジュンシサン</t>
    </rPh>
    <rPh sb="10" eb="14">
      <t>コテイシサン</t>
    </rPh>
    <rPh sb="14" eb="15">
      <t>トウ</t>
    </rPh>
    <rPh sb="15" eb="17">
      <t>ケイセイ</t>
    </rPh>
    <rPh sb="17" eb="18">
      <t>ブン</t>
    </rPh>
    <rPh sb="18" eb="19">
      <t>オヨ</t>
    </rPh>
    <rPh sb="20" eb="23">
      <t>ヨジョウブン</t>
    </rPh>
    <rPh sb="24" eb="27">
      <t>フソクブン</t>
    </rPh>
    <rPh sb="29" eb="31">
      <t>ナイヨウ</t>
    </rPh>
    <phoneticPr fontId="2"/>
  </si>
  <si>
    <t>全体財務書類における注記</t>
    <rPh sb="0" eb="2">
      <t>ゼンタイ</t>
    </rPh>
    <rPh sb="2" eb="4">
      <t>ザイム</t>
    </rPh>
    <rPh sb="4" eb="6">
      <t>ショルイ</t>
    </rPh>
    <rPh sb="10" eb="12">
      <t>チュウキ</t>
    </rPh>
    <phoneticPr fontId="2"/>
  </si>
  <si>
    <t>　　を計上しております。</t>
    <phoneticPr fontId="2"/>
  </si>
  <si>
    <t>　　②　会計間の相殺消去</t>
    <phoneticPr fontId="2"/>
  </si>
  <si>
    <t>　　　会計間の繰入繰出額及び債権債務等を相殺消去した金額で表示しています。</t>
    <phoneticPr fontId="2"/>
  </si>
  <si>
    <t>　　　ファイナンス・リース取引については、通常の売買取引に係る方法に準じて会計処理を行っております。（少額リース資産及び短期のリース取引には</t>
    <phoneticPr fontId="2"/>
  </si>
  <si>
    <t>　　簡便的な取扱いをし、通常の賃貸借に係る方法に準じて会計処理を行っております。）</t>
    <phoneticPr fontId="2"/>
  </si>
  <si>
    <t>　　　なお、一般会計及び農業集落排水事業特別会計以外の会計では、当年度末における支給見込額に基づき、当年度の負担に属する額(12月から3月までの4か月分)</t>
    <phoneticPr fontId="2"/>
  </si>
  <si>
    <t>-</t>
    <phoneticPr fontId="2"/>
  </si>
  <si>
    <t>その他の貸付金</t>
    <rPh sb="2" eb="3">
      <t>タ</t>
    </rPh>
    <rPh sb="4" eb="7">
      <t>カシツケキン</t>
    </rPh>
    <phoneticPr fontId="2"/>
  </si>
  <si>
    <t>【未収金】</t>
    <phoneticPr fontId="2"/>
  </si>
  <si>
    <t>税等未収金</t>
    <rPh sb="0" eb="1">
      <t>ゼイ</t>
    </rPh>
    <rPh sb="1" eb="2">
      <t>トウ</t>
    </rPh>
    <phoneticPr fontId="14"/>
  </si>
  <si>
    <t>　減債基金</t>
    <rPh sb="1" eb="3">
      <t>ゲンサイ</t>
    </rPh>
    <rPh sb="3" eb="5">
      <t>キキン</t>
    </rPh>
    <phoneticPr fontId="14"/>
  </si>
  <si>
    <t>　財政調整基金</t>
    <rPh sb="1" eb="3">
      <t>ザイセイ</t>
    </rPh>
    <rPh sb="3" eb="5">
      <t>チョウセイ</t>
    </rPh>
    <rPh sb="5" eb="7">
      <t>キキン</t>
    </rPh>
    <phoneticPr fontId="14"/>
  </si>
  <si>
    <t>　人材育成基金</t>
    <rPh sb="1" eb="3">
      <t>ジンザイ</t>
    </rPh>
    <rPh sb="3" eb="5">
      <t>イクセイ</t>
    </rPh>
    <rPh sb="5" eb="7">
      <t>キキン</t>
    </rPh>
    <phoneticPr fontId="14"/>
  </si>
  <si>
    <t>　福祉基金</t>
    <rPh sb="1" eb="3">
      <t>フクシ</t>
    </rPh>
    <rPh sb="3" eb="5">
      <t>キキン</t>
    </rPh>
    <phoneticPr fontId="14"/>
  </si>
  <si>
    <t>　公共施設等整備基金</t>
    <rPh sb="1" eb="3">
      <t>コウキョウ</t>
    </rPh>
    <rPh sb="3" eb="5">
      <t>シセツ</t>
    </rPh>
    <rPh sb="5" eb="6">
      <t>トウ</t>
    </rPh>
    <rPh sb="6" eb="8">
      <t>セイビ</t>
    </rPh>
    <rPh sb="8" eb="10">
      <t>キキン</t>
    </rPh>
    <phoneticPr fontId="14"/>
  </si>
  <si>
    <t>　学校施設整備基金</t>
    <rPh sb="1" eb="3">
      <t>ガッコウ</t>
    </rPh>
    <rPh sb="3" eb="5">
      <t>シセツ</t>
    </rPh>
    <rPh sb="5" eb="7">
      <t>セイビ</t>
    </rPh>
    <rPh sb="7" eb="9">
      <t>キキン</t>
    </rPh>
    <phoneticPr fontId="14"/>
  </si>
  <si>
    <t>【国民健康保険事業特別会計】</t>
    <rPh sb="1" eb="3">
      <t>コクミン</t>
    </rPh>
    <rPh sb="3" eb="5">
      <t>ケンコウ</t>
    </rPh>
    <rPh sb="5" eb="7">
      <t>ホケン</t>
    </rPh>
    <rPh sb="7" eb="9">
      <t>ジギョウ</t>
    </rPh>
    <rPh sb="9" eb="11">
      <t>トクベツ</t>
    </rPh>
    <rPh sb="11" eb="13">
      <t>カイケイ</t>
    </rPh>
    <phoneticPr fontId="14"/>
  </si>
  <si>
    <t>【介護保険特別会計】</t>
    <rPh sb="1" eb="3">
      <t>カイゴ</t>
    </rPh>
    <rPh sb="3" eb="5">
      <t>ホケン</t>
    </rPh>
    <rPh sb="5" eb="7">
      <t>トクベツ</t>
    </rPh>
    <rPh sb="7" eb="9">
      <t>カイケイ</t>
    </rPh>
    <phoneticPr fontId="14"/>
  </si>
  <si>
    <t>【農業集落排水事業特別会計】</t>
    <rPh sb="1" eb="3">
      <t>ノウギョウ</t>
    </rPh>
    <rPh sb="3" eb="5">
      <t>シュウラク</t>
    </rPh>
    <rPh sb="5" eb="7">
      <t>ハイスイ</t>
    </rPh>
    <rPh sb="7" eb="9">
      <t>ジギョウ</t>
    </rPh>
    <rPh sb="9" eb="11">
      <t>トクベツ</t>
    </rPh>
    <rPh sb="11" eb="13">
      <t>カイケイ</t>
    </rPh>
    <phoneticPr fontId="14"/>
  </si>
  <si>
    <t>　水道事業会計</t>
    <rPh sb="1" eb="3">
      <t>スイドウ</t>
    </rPh>
    <rPh sb="3" eb="5">
      <t>ジギョウ</t>
    </rPh>
    <rPh sb="5" eb="7">
      <t>カイケイ</t>
    </rPh>
    <phoneticPr fontId="14"/>
  </si>
  <si>
    <t>　農業集落排水事業債</t>
    <rPh sb="1" eb="3">
      <t>ノウギョウ</t>
    </rPh>
    <rPh sb="3" eb="5">
      <t>シュウラク</t>
    </rPh>
    <rPh sb="5" eb="7">
      <t>ハイスイ</t>
    </rPh>
    <rPh sb="7" eb="9">
      <t>ジギョウ</t>
    </rPh>
    <rPh sb="9" eb="10">
      <t>サイ</t>
    </rPh>
    <phoneticPr fontId="14"/>
  </si>
  <si>
    <t>　板柳町公共下水道事業会計
　企業債</t>
    <rPh sb="1" eb="4">
      <t>イ</t>
    </rPh>
    <rPh sb="4" eb="6">
      <t>コウキョウ</t>
    </rPh>
    <rPh sb="6" eb="9">
      <t>ゲスイドウ</t>
    </rPh>
    <rPh sb="9" eb="11">
      <t>ジギョウ</t>
    </rPh>
    <rPh sb="11" eb="13">
      <t>カイケイ</t>
    </rPh>
    <rPh sb="15" eb="17">
      <t>キギョウ</t>
    </rPh>
    <rPh sb="17" eb="18">
      <t>サイ</t>
    </rPh>
    <phoneticPr fontId="14"/>
  </si>
  <si>
    <t>　板柳町水道事業会計
　企業債</t>
    <rPh sb="1" eb="4">
      <t>イ</t>
    </rPh>
    <rPh sb="4" eb="6">
      <t>スイドウ</t>
    </rPh>
    <rPh sb="6" eb="8">
      <t>ジギョウ</t>
    </rPh>
    <rPh sb="8" eb="10">
      <t>カイケイ</t>
    </rPh>
    <rPh sb="12" eb="14">
      <t>キギョウ</t>
    </rPh>
    <rPh sb="14" eb="15">
      <t>サイ</t>
    </rPh>
    <phoneticPr fontId="14"/>
  </si>
  <si>
    <t>　国民健康保険板柳中央病院事業会計
　企業債</t>
    <rPh sb="1" eb="3">
      <t>コクミン</t>
    </rPh>
    <rPh sb="3" eb="5">
      <t>ケンコウ</t>
    </rPh>
    <rPh sb="5" eb="7">
      <t>ホケン</t>
    </rPh>
    <rPh sb="7" eb="9">
      <t>イタヤナギ</t>
    </rPh>
    <rPh sb="9" eb="11">
      <t>チュウオウ</t>
    </rPh>
    <rPh sb="11" eb="13">
      <t>ビョウイン</t>
    </rPh>
    <rPh sb="13" eb="15">
      <t>ジギョウ</t>
    </rPh>
    <rPh sb="15" eb="17">
      <t>カイケイ</t>
    </rPh>
    <rPh sb="19" eb="22">
      <t>キギョウサイ</t>
    </rPh>
    <phoneticPr fontId="14"/>
  </si>
  <si>
    <t>現金預金（後期高齢者医療特別会計）</t>
    <rPh sb="0" eb="2">
      <t>ゲンキン</t>
    </rPh>
    <rPh sb="2" eb="4">
      <t>ヨキン</t>
    </rPh>
    <rPh sb="5" eb="7">
      <t>コウキ</t>
    </rPh>
    <rPh sb="7" eb="10">
      <t>コウレイシャ</t>
    </rPh>
    <rPh sb="10" eb="12">
      <t>イリョウ</t>
    </rPh>
    <rPh sb="12" eb="14">
      <t>トクベツ</t>
    </rPh>
    <rPh sb="14" eb="16">
      <t>カイケイ</t>
    </rPh>
    <phoneticPr fontId="14"/>
  </si>
  <si>
    <t>現金預金（農業集落排水事業特別会計）</t>
    <rPh sb="0" eb="2">
      <t>ゲンキン</t>
    </rPh>
    <rPh sb="2" eb="4">
      <t>ヨキン</t>
    </rPh>
    <rPh sb="5" eb="7">
      <t>ノウギョウ</t>
    </rPh>
    <rPh sb="7" eb="9">
      <t>シュウラク</t>
    </rPh>
    <rPh sb="9" eb="11">
      <t>ハイスイ</t>
    </rPh>
    <rPh sb="11" eb="13">
      <t>ジギョウ</t>
    </rPh>
    <rPh sb="13" eb="15">
      <t>トクベツ</t>
    </rPh>
    <rPh sb="15" eb="17">
      <t>カイケイ</t>
    </rPh>
    <phoneticPr fontId="14"/>
  </si>
  <si>
    <t>現金預金（国民健康保険板柳中央病院事業会計）</t>
    <rPh sb="0" eb="2">
      <t>ゲンキン</t>
    </rPh>
    <rPh sb="2" eb="4">
      <t>ヨキン</t>
    </rPh>
    <rPh sb="5" eb="7">
      <t>コクミン</t>
    </rPh>
    <rPh sb="7" eb="9">
      <t>ケンコウ</t>
    </rPh>
    <rPh sb="9" eb="11">
      <t>ホケン</t>
    </rPh>
    <rPh sb="11" eb="13">
      <t>イタヤナギ</t>
    </rPh>
    <rPh sb="13" eb="15">
      <t>チュウオウ</t>
    </rPh>
    <rPh sb="15" eb="17">
      <t>ビョウイン</t>
    </rPh>
    <rPh sb="17" eb="19">
      <t>ジギョウ</t>
    </rPh>
    <rPh sb="19" eb="21">
      <t>カイケイ</t>
    </rPh>
    <phoneticPr fontId="14"/>
  </si>
  <si>
    <t>現金預金（板柳町水道事業会計）</t>
    <rPh sb="0" eb="2">
      <t>ゲンキン</t>
    </rPh>
    <rPh sb="2" eb="4">
      <t>ヨキン</t>
    </rPh>
    <rPh sb="5" eb="8">
      <t>イ</t>
    </rPh>
    <rPh sb="8" eb="10">
      <t>スイドウ</t>
    </rPh>
    <rPh sb="10" eb="12">
      <t>ジギョウ</t>
    </rPh>
    <rPh sb="12" eb="14">
      <t>カイケイ</t>
    </rPh>
    <phoneticPr fontId="14"/>
  </si>
  <si>
    <t>現金預金（板柳町公共下水道事業会計）</t>
    <rPh sb="0" eb="2">
      <t>ゲンキン</t>
    </rPh>
    <rPh sb="2" eb="4">
      <t>ヨキン</t>
    </rPh>
    <rPh sb="5" eb="8">
      <t>イ</t>
    </rPh>
    <rPh sb="8" eb="10">
      <t>コウキョウ</t>
    </rPh>
    <rPh sb="10" eb="13">
      <t>ゲスイドウ</t>
    </rPh>
    <rPh sb="13" eb="15">
      <t>ジギョウ</t>
    </rPh>
    <rPh sb="15" eb="17">
      <t>カイケイ</t>
    </rPh>
    <phoneticPr fontId="14"/>
  </si>
  <si>
    <t>統一的な基準による財務書類等</t>
    <phoneticPr fontId="2"/>
  </si>
  <si>
    <t>　　②　投資損失引当金</t>
    <rPh sb="4" eb="6">
      <t>トウシ</t>
    </rPh>
    <rPh sb="6" eb="8">
      <t>ソンシツ</t>
    </rPh>
    <phoneticPr fontId="2"/>
  </si>
  <si>
    <t>　　③　退職手当引当金</t>
    <rPh sb="6" eb="8">
      <t>テアテ</t>
    </rPh>
    <phoneticPr fontId="2"/>
  </si>
  <si>
    <t>㈱みずほフィナンシャルグループ</t>
  </si>
  <si>
    <t>津軽広域活動推進基金</t>
    <rPh sb="0" eb="2">
      <t>ツガル</t>
    </rPh>
    <rPh sb="2" eb="4">
      <t>コウイキ</t>
    </rPh>
    <rPh sb="4" eb="10">
      <t>カツドウスイシンキキン</t>
    </rPh>
    <phoneticPr fontId="5"/>
  </si>
  <si>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5"/>
  </si>
  <si>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5"/>
  </si>
  <si>
    <t>青森放送㈱</t>
    <rPh sb="0" eb="2">
      <t>アオモリ</t>
    </rPh>
    <rPh sb="2" eb="4">
      <t>ホウソウ</t>
    </rPh>
    <phoneticPr fontId="5"/>
  </si>
  <si>
    <t>㈱陸奥新報</t>
    <rPh sb="1" eb="3">
      <t>ムツ</t>
    </rPh>
    <rPh sb="3" eb="5">
      <t>シンポウ</t>
    </rPh>
    <phoneticPr fontId="5"/>
  </si>
  <si>
    <t>公益社団法人　青森県観光連盟</t>
    <rPh sb="0" eb="2">
      <t>コウエキ</t>
    </rPh>
    <rPh sb="2" eb="4">
      <t>シャダン</t>
    </rPh>
    <rPh sb="4" eb="6">
      <t>ホウジン</t>
    </rPh>
    <rPh sb="7" eb="10">
      <t>アオモリケン</t>
    </rPh>
    <rPh sb="10" eb="12">
      <t>カンコウ</t>
    </rPh>
    <rPh sb="12" eb="14">
      <t>レンメイ</t>
    </rPh>
    <phoneticPr fontId="5"/>
  </si>
  <si>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5"/>
  </si>
  <si>
    <t>青い森信用金庫</t>
    <rPh sb="0" eb="1">
      <t>アオ</t>
    </rPh>
    <rPh sb="2" eb="7">
      <t>モリシンヨウキンコ</t>
    </rPh>
    <phoneticPr fontId="5"/>
  </si>
  <si>
    <t>青森県農業信用基金協会</t>
    <rPh sb="0" eb="3">
      <t>アオモリケン</t>
    </rPh>
    <rPh sb="3" eb="5">
      <t>ノウギョウ</t>
    </rPh>
    <rPh sb="5" eb="7">
      <t>シンヨウ</t>
    </rPh>
    <rPh sb="7" eb="9">
      <t>キキン</t>
    </rPh>
    <rPh sb="9" eb="11">
      <t>キョウカイ</t>
    </rPh>
    <phoneticPr fontId="5"/>
  </si>
  <si>
    <t>地方公共団体金融機構</t>
    <rPh sb="0" eb="2">
      <t>チホウ</t>
    </rPh>
    <rPh sb="2" eb="4">
      <t>コウキョウ</t>
    </rPh>
    <rPh sb="4" eb="6">
      <t>ダンタイ</t>
    </rPh>
    <rPh sb="6" eb="8">
      <t>キンユウ</t>
    </rPh>
    <rPh sb="8" eb="10">
      <t>キコウ</t>
    </rPh>
    <phoneticPr fontId="5"/>
  </si>
  <si>
    <t>公益社団法人あおもり農林業支援センター</t>
    <rPh sb="0" eb="2">
      <t>コウエキ</t>
    </rPh>
    <rPh sb="2" eb="4">
      <t>シャダン</t>
    </rPh>
    <rPh sb="4" eb="6">
      <t>ホウジン</t>
    </rPh>
    <rPh sb="10" eb="13">
      <t>ノウリンギョウ</t>
    </rPh>
    <rPh sb="13" eb="15">
      <t>シエン</t>
    </rPh>
    <phoneticPr fontId="5"/>
  </si>
  <si>
    <t>青森県信用保証協会</t>
    <rPh sb="0" eb="3">
      <t>アオモリケン</t>
    </rPh>
    <rPh sb="3" eb="5">
      <t>シンヨウ</t>
    </rPh>
    <rPh sb="5" eb="7">
      <t>ホショウ</t>
    </rPh>
    <rPh sb="7" eb="9">
      <t>キョウカイ</t>
    </rPh>
    <phoneticPr fontId="5"/>
  </si>
  <si>
    <t>公益財団法人　青森県建設技術センター</t>
    <rPh sb="0" eb="2">
      <t>コウエキ</t>
    </rPh>
    <rPh sb="2" eb="4">
      <t>ザイダン</t>
    </rPh>
    <rPh sb="4" eb="6">
      <t>ホウジン</t>
    </rPh>
    <rPh sb="7" eb="10">
      <t>アオモリケン</t>
    </rPh>
    <rPh sb="10" eb="12">
      <t>ケンセツ</t>
    </rPh>
    <rPh sb="12" eb="14">
      <t>ギジュツ</t>
    </rPh>
    <phoneticPr fontId="5"/>
  </si>
  <si>
    <t>東北電力㈱</t>
    <rPh sb="0" eb="4">
      <t>トウホクデンリョク</t>
    </rPh>
    <phoneticPr fontId="31"/>
  </si>
  <si>
    <t>津軽広域活動推進基金</t>
    <rPh sb="0" eb="2">
      <t>ツガル</t>
    </rPh>
    <rPh sb="2" eb="4">
      <t>コウイキ</t>
    </rPh>
    <rPh sb="4" eb="10">
      <t>カツドウスイシンキキン</t>
    </rPh>
    <phoneticPr fontId="31"/>
  </si>
  <si>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31"/>
  </si>
  <si>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31"/>
  </si>
  <si>
    <t>青森放送㈱</t>
    <rPh sb="0" eb="2">
      <t>アオモリ</t>
    </rPh>
    <rPh sb="2" eb="4">
      <t>ホウソウ</t>
    </rPh>
    <phoneticPr fontId="31"/>
  </si>
  <si>
    <t>㈱陸奥新報</t>
    <rPh sb="1" eb="3">
      <t>ムツ</t>
    </rPh>
    <rPh sb="3" eb="5">
      <t>シンポウ</t>
    </rPh>
    <phoneticPr fontId="31"/>
  </si>
  <si>
    <t>公益社団法人　青森県観光連盟</t>
    <rPh sb="0" eb="2">
      <t>コウエキ</t>
    </rPh>
    <rPh sb="2" eb="4">
      <t>シャダン</t>
    </rPh>
    <rPh sb="4" eb="6">
      <t>ホウジン</t>
    </rPh>
    <rPh sb="7" eb="10">
      <t>アオモリケン</t>
    </rPh>
    <rPh sb="10" eb="12">
      <t>カンコウ</t>
    </rPh>
    <rPh sb="12" eb="14">
      <t>レンメイ</t>
    </rPh>
    <phoneticPr fontId="31"/>
  </si>
  <si>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31"/>
  </si>
  <si>
    <t>青い森信用金庫</t>
    <rPh sb="0" eb="1">
      <t>アオ</t>
    </rPh>
    <rPh sb="2" eb="7">
      <t>モリシンヨウキンコ</t>
    </rPh>
    <phoneticPr fontId="31"/>
  </si>
  <si>
    <t>青森県農業信用基金協会</t>
    <rPh sb="0" eb="3">
      <t>アオモリケン</t>
    </rPh>
    <rPh sb="3" eb="5">
      <t>ノウギョウ</t>
    </rPh>
    <rPh sb="5" eb="7">
      <t>シンヨウ</t>
    </rPh>
    <rPh sb="7" eb="9">
      <t>キキン</t>
    </rPh>
    <rPh sb="9" eb="11">
      <t>キョウカイ</t>
    </rPh>
    <phoneticPr fontId="31"/>
  </si>
  <si>
    <t>地方公共団体金融機構</t>
    <rPh sb="0" eb="2">
      <t>チホウ</t>
    </rPh>
    <rPh sb="2" eb="4">
      <t>コウキョウ</t>
    </rPh>
    <rPh sb="4" eb="6">
      <t>ダンタイ</t>
    </rPh>
    <rPh sb="6" eb="8">
      <t>キンユウ</t>
    </rPh>
    <rPh sb="8" eb="10">
      <t>キコウ</t>
    </rPh>
    <phoneticPr fontId="31"/>
  </si>
  <si>
    <t>公益社団法人あおもり農林業支援センター</t>
    <rPh sb="0" eb="2">
      <t>コウエキ</t>
    </rPh>
    <rPh sb="2" eb="4">
      <t>シャダン</t>
    </rPh>
    <rPh sb="4" eb="6">
      <t>ホウジン</t>
    </rPh>
    <rPh sb="10" eb="13">
      <t>ノウリンギョウ</t>
    </rPh>
    <rPh sb="13" eb="15">
      <t>シエン</t>
    </rPh>
    <phoneticPr fontId="31"/>
  </si>
  <si>
    <t>青森県信用保証協会</t>
    <rPh sb="0" eb="3">
      <t>アオモリケン</t>
    </rPh>
    <rPh sb="3" eb="5">
      <t>シンヨウ</t>
    </rPh>
    <rPh sb="5" eb="7">
      <t>ホショウ</t>
    </rPh>
    <rPh sb="7" eb="9">
      <t>キョウカイ</t>
    </rPh>
    <phoneticPr fontId="31"/>
  </si>
  <si>
    <t>公益財団法人　青森県建設技術センター</t>
    <rPh sb="0" eb="2">
      <t>コウエキ</t>
    </rPh>
    <rPh sb="2" eb="4">
      <t>ザイダン</t>
    </rPh>
    <rPh sb="4" eb="6">
      <t>ホウジン</t>
    </rPh>
    <rPh sb="7" eb="10">
      <t>アオモリケン</t>
    </rPh>
    <rPh sb="10" eb="12">
      <t>ケンセツ</t>
    </rPh>
    <rPh sb="12" eb="14">
      <t>ギジュツ</t>
    </rPh>
    <phoneticPr fontId="31"/>
  </si>
  <si>
    <t>減債基金</t>
    <rPh sb="0" eb="2">
      <t>ゲンサイ</t>
    </rPh>
    <rPh sb="2" eb="4">
      <t>キキン</t>
    </rPh>
    <phoneticPr fontId="4"/>
  </si>
  <si>
    <t>財政調整基金</t>
    <rPh sb="0" eb="2">
      <t>ザイセイ</t>
    </rPh>
    <rPh sb="2" eb="4">
      <t>チョウセイ</t>
    </rPh>
    <rPh sb="4" eb="6">
      <t>キキン</t>
    </rPh>
    <phoneticPr fontId="4"/>
  </si>
  <si>
    <t>人材育成基金</t>
    <rPh sb="0" eb="2">
      <t>ジンザイ</t>
    </rPh>
    <rPh sb="2" eb="4">
      <t>イクセイ</t>
    </rPh>
    <rPh sb="4" eb="6">
      <t>キキン</t>
    </rPh>
    <phoneticPr fontId="4"/>
  </si>
  <si>
    <t>福祉基金</t>
    <rPh sb="0" eb="2">
      <t>フクシ</t>
    </rPh>
    <rPh sb="2" eb="4">
      <t>キキン</t>
    </rPh>
    <phoneticPr fontId="4"/>
  </si>
  <si>
    <t>公共施設等整備基金</t>
    <rPh sb="0" eb="2">
      <t>コウキョウ</t>
    </rPh>
    <rPh sb="2" eb="4">
      <t>シセツ</t>
    </rPh>
    <rPh sb="4" eb="5">
      <t>トウ</t>
    </rPh>
    <rPh sb="5" eb="7">
      <t>セイビ</t>
    </rPh>
    <rPh sb="7" eb="9">
      <t>キキン</t>
    </rPh>
    <phoneticPr fontId="4"/>
  </si>
  <si>
    <t>学校施設整備基金</t>
    <rPh sb="0" eb="2">
      <t>ガッコウ</t>
    </rPh>
    <rPh sb="2" eb="4">
      <t>シセツ</t>
    </rPh>
    <rPh sb="4" eb="6">
      <t>セイビ</t>
    </rPh>
    <rPh sb="6" eb="8">
      <t>キキン</t>
    </rPh>
    <phoneticPr fontId="4"/>
  </si>
  <si>
    <t>スポーツ振興基金</t>
    <rPh sb="4" eb="6">
      <t>シンコウ</t>
    </rPh>
    <rPh sb="6" eb="8">
      <t>キキン</t>
    </rPh>
    <phoneticPr fontId="4"/>
  </si>
  <si>
    <t>奨学金貸付金</t>
    <rPh sb="0" eb="3">
      <t>ショウガクキン</t>
    </rPh>
    <rPh sb="3" eb="5">
      <t>カシツケ</t>
    </rPh>
    <rPh sb="5" eb="6">
      <t>キン</t>
    </rPh>
    <phoneticPr fontId="4"/>
  </si>
  <si>
    <t>奨学金貸付金</t>
  </si>
  <si>
    <t>老人居室整備資金貸付金</t>
  </si>
  <si>
    <t>町民税　個人</t>
    <rPh sb="0" eb="2">
      <t>チョウミン</t>
    </rPh>
    <rPh sb="2" eb="3">
      <t>ゼイ</t>
    </rPh>
    <rPh sb="4" eb="6">
      <t>コジン</t>
    </rPh>
    <phoneticPr fontId="4"/>
  </si>
  <si>
    <t>町民税　法人</t>
    <rPh sb="0" eb="2">
      <t>チョウミン</t>
    </rPh>
    <rPh sb="2" eb="3">
      <t>ゼイ</t>
    </rPh>
    <rPh sb="4" eb="6">
      <t>ホウジン</t>
    </rPh>
    <phoneticPr fontId="4"/>
  </si>
  <si>
    <t>固定資産税</t>
    <rPh sb="0" eb="2">
      <t>コテイ</t>
    </rPh>
    <rPh sb="2" eb="5">
      <t>シサンゼイ</t>
    </rPh>
    <phoneticPr fontId="4"/>
  </si>
  <si>
    <t>軽自動車税</t>
    <rPh sb="0" eb="4">
      <t>ケイジドウシャ</t>
    </rPh>
    <rPh sb="4" eb="5">
      <t>ゼイ</t>
    </rPh>
    <phoneticPr fontId="4"/>
  </si>
  <si>
    <t>保育料滞納繰越</t>
  </si>
  <si>
    <t>その他の未収金</t>
    <rPh sb="2" eb="3">
      <t>タ</t>
    </rPh>
    <rPh sb="4" eb="6">
      <t>ミシュウ</t>
    </rPh>
    <rPh sb="6" eb="7">
      <t>キン</t>
    </rPh>
    <phoneticPr fontId="6"/>
  </si>
  <si>
    <t>住宅使用料滞納繰越</t>
  </si>
  <si>
    <t>高齢者整備資金貸付金利子収入</t>
  </si>
  <si>
    <t>奨学金貸付金元金収入</t>
  </si>
  <si>
    <t>(参考)_x000D_
加重平均_x000D_
利率</t>
  </si>
  <si>
    <t>徴収不能引当金（固定資産）</t>
    <rPh sb="8" eb="10">
      <t>コテイ</t>
    </rPh>
    <rPh sb="10" eb="12">
      <t>シサン</t>
    </rPh>
    <phoneticPr fontId="14"/>
  </si>
  <si>
    <t>徴収不能引当金（流動資産）</t>
    <rPh sb="8" eb="10">
      <t>リュウドウ</t>
    </rPh>
    <rPh sb="10" eb="12">
      <t>シサン</t>
    </rPh>
    <phoneticPr fontId="14"/>
  </si>
  <si>
    <t>退職手当引当金</t>
    <phoneticPr fontId="14"/>
  </si>
  <si>
    <t>損失補償等引当金</t>
    <phoneticPr fontId="14"/>
  </si>
  <si>
    <t>賞与等引当金</t>
  </si>
  <si>
    <t>弘前地区消防事務組合負担金</t>
  </si>
  <si>
    <t>後期高齢者医療広域連合負担金（療養給付費）</t>
  </si>
  <si>
    <t>一般財団法人板柳町産業振興公社りんごワーク研究所交付金</t>
  </si>
  <si>
    <t>弘前地区環境整備事務組合負担金</t>
  </si>
  <si>
    <t>農業次世代人材投資事業（経営開始型）給付金</t>
  </si>
  <si>
    <t>農地維持支払交付金</t>
  </si>
  <si>
    <t>町転作団地化育成支援事業費補助金</t>
  </si>
  <si>
    <t>町社会福祉協議会補助金</t>
  </si>
  <si>
    <t>西北五広域福祉事務組合負担金</t>
  </si>
  <si>
    <t>その他</t>
    <rPh sb="2" eb="3">
      <t>タ</t>
    </rPh>
    <phoneticPr fontId="4"/>
  </si>
  <si>
    <t>町税</t>
    <rPh sb="0" eb="2">
      <t>チョウゼイ</t>
    </rPh>
    <phoneticPr fontId="14"/>
  </si>
  <si>
    <t>利子割交付金</t>
    <rPh sb="0" eb="2">
      <t>リシ</t>
    </rPh>
    <rPh sb="2" eb="3">
      <t>ワリ</t>
    </rPh>
    <rPh sb="3" eb="6">
      <t>コウフキン</t>
    </rPh>
    <phoneticPr fontId="14"/>
  </si>
  <si>
    <t>配当割交付金</t>
    <rPh sb="0" eb="2">
      <t>ハイトウ</t>
    </rPh>
    <rPh sb="2" eb="3">
      <t>ワリ</t>
    </rPh>
    <rPh sb="3" eb="6">
      <t>コウフキン</t>
    </rPh>
    <phoneticPr fontId="14"/>
  </si>
  <si>
    <t>株式等譲渡所得割交付金</t>
    <rPh sb="0" eb="2">
      <t>カブシキ</t>
    </rPh>
    <rPh sb="2" eb="3">
      <t>トウ</t>
    </rPh>
    <rPh sb="3" eb="5">
      <t>ジョウト</t>
    </rPh>
    <rPh sb="5" eb="7">
      <t>ショトク</t>
    </rPh>
    <rPh sb="7" eb="8">
      <t>ワリ</t>
    </rPh>
    <rPh sb="8" eb="11">
      <t>コウフキン</t>
    </rPh>
    <phoneticPr fontId="14"/>
  </si>
  <si>
    <t>地方特例交付金</t>
    <rPh sb="0" eb="2">
      <t>チホウ</t>
    </rPh>
    <rPh sb="2" eb="4">
      <t>トクレイ</t>
    </rPh>
    <rPh sb="4" eb="7">
      <t>コウフキン</t>
    </rPh>
    <phoneticPr fontId="14"/>
  </si>
  <si>
    <t>交通安全対策特別交付金</t>
    <rPh sb="0" eb="4">
      <t>コウツウアンゼン</t>
    </rPh>
    <rPh sb="4" eb="6">
      <t>タイサク</t>
    </rPh>
    <rPh sb="6" eb="8">
      <t>トクベツ</t>
    </rPh>
    <rPh sb="8" eb="11">
      <t>コウフキン</t>
    </rPh>
    <phoneticPr fontId="14"/>
  </si>
  <si>
    <t>分担金及び負担金</t>
    <rPh sb="0" eb="3">
      <t>ブンタンキン</t>
    </rPh>
    <rPh sb="3" eb="4">
      <t>オヨ</t>
    </rPh>
    <rPh sb="5" eb="8">
      <t>フタンキン</t>
    </rPh>
    <phoneticPr fontId="14"/>
  </si>
  <si>
    <t>寄附金</t>
    <rPh sb="0" eb="3">
      <t>キフキン</t>
    </rPh>
    <phoneticPr fontId="14"/>
  </si>
  <si>
    <t>長期延滞債権及び未収金の増減分</t>
    <rPh sb="0" eb="6">
      <t>チョウキエンタイサイケン</t>
    </rPh>
    <rPh sb="6" eb="7">
      <t>オヨ</t>
    </rPh>
    <rPh sb="8" eb="11">
      <t>ミシュウキン</t>
    </rPh>
    <rPh sb="12" eb="14">
      <t>ゾウゲン</t>
    </rPh>
    <rPh sb="14" eb="15">
      <t>ブン</t>
    </rPh>
    <phoneticPr fontId="14"/>
  </si>
  <si>
    <t>県支出金</t>
    <rPh sb="0" eb="1">
      <t>ケン</t>
    </rPh>
    <rPh sb="1" eb="4">
      <t>シシュツキン</t>
    </rPh>
    <phoneticPr fontId="14"/>
  </si>
  <si>
    <t>【未収金】
税等未収金</t>
    <rPh sb="6" eb="11">
      <t>ゼイトウミシュウキン</t>
    </rPh>
    <phoneticPr fontId="14"/>
  </si>
  <si>
    <t>　一般会計</t>
    <rPh sb="1" eb="3">
      <t>イッパン</t>
    </rPh>
    <rPh sb="3" eb="5">
      <t>カイケイ</t>
    </rPh>
    <phoneticPr fontId="14"/>
  </si>
  <si>
    <t>町民税　個人</t>
    <rPh sb="0" eb="2">
      <t>チョウミン</t>
    </rPh>
    <rPh sb="2" eb="3">
      <t>ゼイ</t>
    </rPh>
    <rPh sb="4" eb="6">
      <t>コジン</t>
    </rPh>
    <phoneticPr fontId="32"/>
  </si>
  <si>
    <t>町民税　法人</t>
    <rPh sb="0" eb="2">
      <t>チョウミン</t>
    </rPh>
    <rPh sb="2" eb="3">
      <t>ゼイ</t>
    </rPh>
    <rPh sb="4" eb="6">
      <t>ホウジン</t>
    </rPh>
    <phoneticPr fontId="32"/>
  </si>
  <si>
    <t>固定資産税</t>
    <rPh sb="0" eb="2">
      <t>コテイ</t>
    </rPh>
    <rPh sb="2" eb="5">
      <t>シサンゼイ</t>
    </rPh>
    <phoneticPr fontId="32"/>
  </si>
  <si>
    <t>軽自動車税</t>
    <rPh sb="0" eb="4">
      <t>ケイジドウシャ</t>
    </rPh>
    <rPh sb="4" eb="5">
      <t>ゼイ</t>
    </rPh>
    <phoneticPr fontId="32"/>
  </si>
  <si>
    <t>　国民健康保険特別会計</t>
    <rPh sb="1" eb="3">
      <t>コクミン</t>
    </rPh>
    <rPh sb="3" eb="5">
      <t>ケンコウ</t>
    </rPh>
    <rPh sb="5" eb="7">
      <t>ホケン</t>
    </rPh>
    <rPh sb="7" eb="9">
      <t>トクベツ</t>
    </rPh>
    <rPh sb="9" eb="11">
      <t>カイケイ</t>
    </rPh>
    <phoneticPr fontId="14"/>
  </si>
  <si>
    <t>一般被保険者　</t>
    <rPh sb="0" eb="2">
      <t>イッパン</t>
    </rPh>
    <rPh sb="2" eb="6">
      <t>ヒホケンシャ</t>
    </rPh>
    <phoneticPr fontId="10"/>
  </si>
  <si>
    <t>　介護保険特別会計</t>
    <rPh sb="1" eb="9">
      <t>カイゴホケントクベツカイケイ</t>
    </rPh>
    <phoneticPr fontId="14"/>
  </si>
  <si>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10"/>
  </si>
  <si>
    <t>　後期高齢者医療特別会計</t>
    <rPh sb="1" eb="12">
      <t>コウキコウレイシャイリョウトクベツカイケイ</t>
    </rPh>
    <phoneticPr fontId="14"/>
  </si>
  <si>
    <t>後期高齢者医療保険料</t>
    <rPh sb="0" eb="2">
      <t>コウキ</t>
    </rPh>
    <rPh sb="2" eb="5">
      <t>コウレイシャ</t>
    </rPh>
    <rPh sb="5" eb="7">
      <t>イリョウ</t>
    </rPh>
    <rPh sb="7" eb="9">
      <t>ホケン</t>
    </rPh>
    <rPh sb="9" eb="10">
      <t>リョウ</t>
    </rPh>
    <phoneticPr fontId="10"/>
  </si>
  <si>
    <t>　農業集落排水会計</t>
    <phoneticPr fontId="14"/>
  </si>
  <si>
    <t>分担金_農業集落排水事業費分担金</t>
    <rPh sb="0" eb="3">
      <t>ブンタンキン</t>
    </rPh>
    <rPh sb="4" eb="6">
      <t>ノウギョウ</t>
    </rPh>
    <rPh sb="6" eb="8">
      <t>シュウラク</t>
    </rPh>
    <rPh sb="8" eb="10">
      <t>ハイスイ</t>
    </rPh>
    <rPh sb="10" eb="12">
      <t>ジギョウ</t>
    </rPh>
    <rPh sb="12" eb="13">
      <t>ヒ</t>
    </rPh>
    <rPh sb="13" eb="16">
      <t>ブンタンキン</t>
    </rPh>
    <phoneticPr fontId="10"/>
  </si>
  <si>
    <t>その他の未収金</t>
    <rPh sb="2" eb="3">
      <t>タ</t>
    </rPh>
    <rPh sb="4" eb="6">
      <t>ミシュウ</t>
    </rPh>
    <rPh sb="6" eb="7">
      <t>キン</t>
    </rPh>
    <phoneticPr fontId="14"/>
  </si>
  <si>
    <t>使用料_農業集落排水使用料</t>
    <rPh sb="0" eb="3">
      <t>シヨウリョウ</t>
    </rPh>
    <rPh sb="4" eb="10">
      <t>ノウギョウシュウラクハイスイ</t>
    </rPh>
    <rPh sb="10" eb="13">
      <t>シヨウリョウ</t>
    </rPh>
    <phoneticPr fontId="10"/>
  </si>
  <si>
    <t>　一般会計</t>
    <rPh sb="1" eb="5">
      <t>イッパンカイケイ</t>
    </rPh>
    <phoneticPr fontId="14"/>
  </si>
  <si>
    <t>　国民健康保険特別会計</t>
    <phoneticPr fontId="14"/>
  </si>
  <si>
    <t>一般被保険者　</t>
    <rPh sb="0" eb="2">
      <t>イッパン</t>
    </rPh>
    <rPh sb="2" eb="6">
      <t>ヒホケンシャ</t>
    </rPh>
    <phoneticPr fontId="32"/>
  </si>
  <si>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32"/>
  </si>
  <si>
    <t>　後期高齢者医療特別会計</t>
    <rPh sb="1" eb="3">
      <t>コウキ</t>
    </rPh>
    <rPh sb="3" eb="6">
      <t>コウレイシャ</t>
    </rPh>
    <rPh sb="6" eb="8">
      <t>イリョウ</t>
    </rPh>
    <rPh sb="8" eb="10">
      <t>トクベツ</t>
    </rPh>
    <rPh sb="10" eb="12">
      <t>カイケイ</t>
    </rPh>
    <phoneticPr fontId="14"/>
  </si>
  <si>
    <t>後期高齢者医療保険料</t>
  </si>
  <si>
    <t>　農業集落排水事業特別会計</t>
    <rPh sb="1" eb="3">
      <t>ノウギョウ</t>
    </rPh>
    <rPh sb="3" eb="5">
      <t>シュウラク</t>
    </rPh>
    <rPh sb="5" eb="7">
      <t>ハイスイ</t>
    </rPh>
    <rPh sb="7" eb="9">
      <t>ジギョウ</t>
    </rPh>
    <rPh sb="9" eb="11">
      <t>トクベツ</t>
    </rPh>
    <rPh sb="11" eb="13">
      <t>カイケイ</t>
    </rPh>
    <phoneticPr fontId="14"/>
  </si>
  <si>
    <t>農業集落排水使用料</t>
    <phoneticPr fontId="14"/>
  </si>
  <si>
    <t>　板柳中央病院事業会計</t>
    <rPh sb="1" eb="3">
      <t>イタヤナギ</t>
    </rPh>
    <rPh sb="3" eb="5">
      <t>チュウオウ</t>
    </rPh>
    <rPh sb="5" eb="7">
      <t>ビョウイン</t>
    </rPh>
    <rPh sb="7" eb="9">
      <t>ジギョウ</t>
    </rPh>
    <rPh sb="9" eb="11">
      <t>カイケイ</t>
    </rPh>
    <phoneticPr fontId="14"/>
  </si>
  <si>
    <t>流動資産_未収金</t>
    <rPh sb="0" eb="2">
      <t>リュウドウ</t>
    </rPh>
    <rPh sb="2" eb="4">
      <t>シサン</t>
    </rPh>
    <rPh sb="5" eb="8">
      <t>ミシュウキン</t>
    </rPh>
    <phoneticPr fontId="14"/>
  </si>
  <si>
    <t>　公共下水道事業会計</t>
    <phoneticPr fontId="14"/>
  </si>
  <si>
    <t>一般会計　　計</t>
    <rPh sb="0" eb="2">
      <t>イッパン</t>
    </rPh>
    <rPh sb="2" eb="4">
      <t>カイケイ</t>
    </rPh>
    <phoneticPr fontId="14"/>
  </si>
  <si>
    <t>一般被保険者診療報酬</t>
  </si>
  <si>
    <t>一般被保険者高額療養費</t>
  </si>
  <si>
    <t>介護納付費負担金</t>
  </si>
  <si>
    <t>国民健康保険事業特別会計　　計</t>
    <phoneticPr fontId="14"/>
  </si>
  <si>
    <t>保険料等負担金</t>
  </si>
  <si>
    <t xml:space="preserve"> 後期高齢者医療特別会計　計</t>
    <rPh sb="1" eb="8">
      <t>コウキコウレイシャイリョウ</t>
    </rPh>
    <rPh sb="8" eb="12">
      <t>トクベツカイケイ</t>
    </rPh>
    <phoneticPr fontId="14"/>
  </si>
  <si>
    <t>居宅介護サービス給付費</t>
  </si>
  <si>
    <t>施設介護サービス給付費</t>
  </si>
  <si>
    <t>地域密着型介護サービス給付費</t>
  </si>
  <si>
    <t>介護保険特別会計　計</t>
    <phoneticPr fontId="14"/>
  </si>
  <si>
    <t>農業集落排水事業特別会計　計</t>
    <phoneticPr fontId="14"/>
  </si>
  <si>
    <t>水道事業会計　計</t>
    <rPh sb="0" eb="2">
      <t>スイドウ</t>
    </rPh>
    <rPh sb="2" eb="4">
      <t>ジギョウ</t>
    </rPh>
    <phoneticPr fontId="14"/>
  </si>
  <si>
    <t>公共下水事業会計　計</t>
    <rPh sb="0" eb="2">
      <t>コウキョウ</t>
    </rPh>
    <rPh sb="2" eb="4">
      <t>ゲスイ</t>
    </rPh>
    <rPh sb="4" eb="6">
      <t>ジギョウ</t>
    </rPh>
    <phoneticPr fontId="14"/>
  </si>
  <si>
    <t>全体会計相殺　計</t>
    <rPh sb="0" eb="2">
      <t>ゼンタイ</t>
    </rPh>
    <rPh sb="2" eb="4">
      <t>カイケイ</t>
    </rPh>
    <rPh sb="4" eb="6">
      <t>ソウサイ</t>
    </rPh>
    <phoneticPr fontId="14"/>
  </si>
  <si>
    <t>保険税</t>
    <rPh sb="0" eb="2">
      <t>ホケン</t>
    </rPh>
    <rPh sb="2" eb="3">
      <t>ゼイ</t>
    </rPh>
    <phoneticPr fontId="14"/>
  </si>
  <si>
    <t>他会計繰入金</t>
    <rPh sb="0" eb="1">
      <t>ホカ</t>
    </rPh>
    <rPh sb="1" eb="3">
      <t>カイケイ</t>
    </rPh>
    <rPh sb="3" eb="5">
      <t>クリイレ</t>
    </rPh>
    <rPh sb="5" eb="6">
      <t>キン</t>
    </rPh>
    <phoneticPr fontId="14"/>
  </si>
  <si>
    <t>国民健康保険事業特別会計　計</t>
    <rPh sb="0" eb="6">
      <t>コクミンケンコウホケン</t>
    </rPh>
    <rPh sb="6" eb="12">
      <t>ジギョウトクベツカイケイ</t>
    </rPh>
    <rPh sb="13" eb="14">
      <t>ケイ</t>
    </rPh>
    <phoneticPr fontId="14"/>
  </si>
  <si>
    <t>後期高齢者医療保険料</t>
    <rPh sb="0" eb="2">
      <t>コウキ</t>
    </rPh>
    <rPh sb="2" eb="5">
      <t>コウレイシャ</t>
    </rPh>
    <rPh sb="5" eb="7">
      <t>イリョウ</t>
    </rPh>
    <rPh sb="7" eb="10">
      <t>ホケンリョウ</t>
    </rPh>
    <phoneticPr fontId="14"/>
  </si>
  <si>
    <t>繰入金</t>
    <rPh sb="0" eb="3">
      <t>クリイレキン</t>
    </rPh>
    <phoneticPr fontId="14"/>
  </si>
  <si>
    <t>後期高齢者医療特別会計　計</t>
    <rPh sb="0" eb="2">
      <t>コウキ</t>
    </rPh>
    <rPh sb="2" eb="5">
      <t>コウレイシャ</t>
    </rPh>
    <rPh sb="5" eb="7">
      <t>イリョウ</t>
    </rPh>
    <rPh sb="7" eb="9">
      <t>トクベツ</t>
    </rPh>
    <rPh sb="9" eb="11">
      <t>カイケイ</t>
    </rPh>
    <rPh sb="12" eb="13">
      <t>ケイ</t>
    </rPh>
    <phoneticPr fontId="14"/>
  </si>
  <si>
    <t>保険料</t>
    <rPh sb="0" eb="3">
      <t>ホケンリョウ</t>
    </rPh>
    <phoneticPr fontId="14"/>
  </si>
  <si>
    <t>一般会計繰入金</t>
    <rPh sb="0" eb="7">
      <t>イッパンカイケイクリイレキン</t>
    </rPh>
    <phoneticPr fontId="14"/>
  </si>
  <si>
    <t>介護保険特別会計　計</t>
    <rPh sb="0" eb="2">
      <t>カイゴ</t>
    </rPh>
    <rPh sb="2" eb="4">
      <t>ホケン</t>
    </rPh>
    <rPh sb="4" eb="6">
      <t>トクベツ</t>
    </rPh>
    <rPh sb="6" eb="8">
      <t>カイケイ</t>
    </rPh>
    <rPh sb="9" eb="10">
      <t>ケイ</t>
    </rPh>
    <phoneticPr fontId="14"/>
  </si>
  <si>
    <t>繰入金</t>
    <rPh sb="0" eb="2">
      <t>クリイレ</t>
    </rPh>
    <rPh sb="2" eb="3">
      <t>キン</t>
    </rPh>
    <phoneticPr fontId="14"/>
  </si>
  <si>
    <t>農業集落排水事業特別会計　計</t>
    <rPh sb="0" eb="2">
      <t>ノウギョウ</t>
    </rPh>
    <rPh sb="2" eb="4">
      <t>シュウラク</t>
    </rPh>
    <rPh sb="4" eb="6">
      <t>ハイスイ</t>
    </rPh>
    <rPh sb="6" eb="8">
      <t>ジギョウ</t>
    </rPh>
    <rPh sb="8" eb="10">
      <t>トクベツ</t>
    </rPh>
    <rPh sb="10" eb="12">
      <t>カイケイ</t>
    </rPh>
    <rPh sb="13" eb="14">
      <t>ケイ</t>
    </rPh>
    <phoneticPr fontId="14"/>
  </si>
  <si>
    <t>他会計負担金及び補助金</t>
    <rPh sb="0" eb="1">
      <t>タ</t>
    </rPh>
    <rPh sb="1" eb="3">
      <t>カイケイ</t>
    </rPh>
    <rPh sb="3" eb="6">
      <t>フタンキン</t>
    </rPh>
    <rPh sb="6" eb="7">
      <t>オヨ</t>
    </rPh>
    <rPh sb="8" eb="11">
      <t>ホジョキン</t>
    </rPh>
    <phoneticPr fontId="14"/>
  </si>
  <si>
    <t>国民健康保険板柳中央病院　計</t>
    <rPh sb="0" eb="2">
      <t>コクミン</t>
    </rPh>
    <rPh sb="2" eb="4">
      <t>ケンコウ</t>
    </rPh>
    <rPh sb="4" eb="6">
      <t>ホケン</t>
    </rPh>
    <rPh sb="6" eb="12">
      <t>イタヤナギチュウオウビョウイン</t>
    </rPh>
    <rPh sb="13" eb="14">
      <t>ケイ</t>
    </rPh>
    <phoneticPr fontId="14"/>
  </si>
  <si>
    <t>水道事業会計　計</t>
    <rPh sb="0" eb="2">
      <t>スイドウ</t>
    </rPh>
    <rPh sb="2" eb="4">
      <t>ジギョウ</t>
    </rPh>
    <rPh sb="4" eb="6">
      <t>カイケイ</t>
    </rPh>
    <rPh sb="7" eb="8">
      <t>ケイ</t>
    </rPh>
    <phoneticPr fontId="14"/>
  </si>
  <si>
    <t>公共下水道事業会計　計</t>
    <rPh sb="0" eb="2">
      <t>コウキョウ</t>
    </rPh>
    <rPh sb="2" eb="3">
      <t>シタ</t>
    </rPh>
    <rPh sb="3" eb="5">
      <t>スイドウ</t>
    </rPh>
    <rPh sb="5" eb="7">
      <t>ジギョウ</t>
    </rPh>
    <rPh sb="7" eb="9">
      <t>カイケイ</t>
    </rPh>
    <rPh sb="10" eb="11">
      <t>ケイ</t>
    </rPh>
    <phoneticPr fontId="14"/>
  </si>
  <si>
    <t>全体会計相殺</t>
    <rPh sb="0" eb="2">
      <t>ゼンタイ</t>
    </rPh>
    <rPh sb="2" eb="4">
      <t>カイケイ</t>
    </rPh>
    <rPh sb="4" eb="6">
      <t>ソウサイ</t>
    </rPh>
    <phoneticPr fontId="14"/>
  </si>
  <si>
    <t>全体会計</t>
    <rPh sb="0" eb="2">
      <t>ゼンタイ</t>
    </rPh>
    <rPh sb="2" eb="4">
      <t>カイケイ</t>
    </rPh>
    <phoneticPr fontId="14"/>
  </si>
  <si>
    <t>一般社団法人板柳町産業振興公社りんごワーク研究所</t>
  </si>
  <si>
    <t>　　　市場価格のない投資及び出資金のうち、連結対象団体（会計）に対するものについて、実質価額が著しく低下した場合における実質価額と</t>
    <rPh sb="3" eb="5">
      <t>シジョウ</t>
    </rPh>
    <rPh sb="5" eb="7">
      <t>カカク</t>
    </rPh>
    <rPh sb="10" eb="12">
      <t>トウシ</t>
    </rPh>
    <rPh sb="12" eb="13">
      <t>オヨ</t>
    </rPh>
    <rPh sb="14" eb="17">
      <t>シュッシキン</t>
    </rPh>
    <rPh sb="21" eb="23">
      <t>レンケツ</t>
    </rPh>
    <rPh sb="23" eb="25">
      <t>タイショウ</t>
    </rPh>
    <rPh sb="25" eb="27">
      <t>ダンタイ</t>
    </rPh>
    <rPh sb="28" eb="30">
      <t>カイケイ</t>
    </rPh>
    <rPh sb="32" eb="33">
      <t>タイ</t>
    </rPh>
    <rPh sb="42" eb="44">
      <t>ジッシツ</t>
    </rPh>
    <rPh sb="44" eb="46">
      <t>カガク</t>
    </rPh>
    <rPh sb="47" eb="48">
      <t>イチジル</t>
    </rPh>
    <rPh sb="50" eb="52">
      <t>テイカ</t>
    </rPh>
    <rPh sb="54" eb="56">
      <t>バアイ</t>
    </rPh>
    <rPh sb="60" eb="62">
      <t>ジッシツ</t>
    </rPh>
    <rPh sb="62" eb="64">
      <t>カガク</t>
    </rPh>
    <phoneticPr fontId="2"/>
  </si>
  <si>
    <t>　　取得価額との差額を計上しています。</t>
    <rPh sb="2" eb="4">
      <t>シュトク</t>
    </rPh>
    <rPh sb="4" eb="6">
      <t>カガク</t>
    </rPh>
    <rPh sb="8" eb="10">
      <t>サガク</t>
    </rPh>
    <rPh sb="11" eb="13">
      <t>ケイジョウ</t>
    </rPh>
    <phoneticPr fontId="2"/>
  </si>
  <si>
    <t>国民健康保険板柳中央病院事業会計</t>
    <rPh sb="0" eb="6">
      <t>コクミンケンコウホケン</t>
    </rPh>
    <rPh sb="6" eb="8">
      <t>イタヤナギ</t>
    </rPh>
    <rPh sb="8" eb="10">
      <t>チュウオウ</t>
    </rPh>
    <rPh sb="10" eb="12">
      <t>ビョウイン</t>
    </rPh>
    <rPh sb="12" eb="16">
      <t>ジギョウカイケイ</t>
    </rPh>
    <phoneticPr fontId="4"/>
  </si>
  <si>
    <t>板柳町水道事業会計</t>
    <rPh sb="0" eb="3">
      <t>イタヤナギマチ</t>
    </rPh>
    <rPh sb="3" eb="5">
      <t>スイドウ</t>
    </rPh>
    <rPh sb="5" eb="7">
      <t>ジギョウ</t>
    </rPh>
    <rPh sb="7" eb="9">
      <t>カイケイ</t>
    </rPh>
    <phoneticPr fontId="4"/>
  </si>
  <si>
    <t xml:space="preserve">  スポーツ振興基金</t>
    <rPh sb="6" eb="8">
      <t>シンコウ</t>
    </rPh>
    <rPh sb="8" eb="10">
      <t>キキン</t>
    </rPh>
    <phoneticPr fontId="4"/>
  </si>
  <si>
    <t xml:space="preserve">  国民健康保険財政調整基金</t>
    <rPh sb="2" eb="8">
      <t>コクミンケンコウホケン</t>
    </rPh>
    <rPh sb="8" eb="14">
      <t>ザイセイチョウセイキキン</t>
    </rPh>
    <phoneticPr fontId="4"/>
  </si>
  <si>
    <t xml:space="preserve">  介護保険財政調整基金</t>
    <rPh sb="2" eb="6">
      <t>カイゴホケン</t>
    </rPh>
    <rPh sb="6" eb="12">
      <t>ザイセイチョウセイキキン</t>
    </rPh>
    <phoneticPr fontId="4"/>
  </si>
  <si>
    <t xml:space="preserve">  農業集落排水事業減債基金</t>
    <rPh sb="2" eb="4">
      <t>ノウギョウ</t>
    </rPh>
    <rPh sb="4" eb="6">
      <t>シュウラク</t>
    </rPh>
    <rPh sb="6" eb="8">
      <t>ハイスイ</t>
    </rPh>
    <rPh sb="8" eb="10">
      <t>ジギョウ</t>
    </rPh>
    <rPh sb="10" eb="12">
      <t>ゲンサイ</t>
    </rPh>
    <rPh sb="12" eb="14">
      <t>キキン</t>
    </rPh>
    <phoneticPr fontId="4"/>
  </si>
  <si>
    <t xml:space="preserve"> 一般会計</t>
    <rPh sb="1" eb="5">
      <t>イッパンカイケイ</t>
    </rPh>
    <phoneticPr fontId="2"/>
  </si>
  <si>
    <t>（一財）りんごワーク研究所</t>
  </si>
  <si>
    <t>津軽みらい農業協同組合</t>
  </si>
  <si>
    <t>（福）板柳町社会福祉協議会</t>
  </si>
  <si>
    <t>一般被保険者医療給付費納付金</t>
  </si>
  <si>
    <t>一般被保険者後期高齢者支援金等納付金</t>
  </si>
  <si>
    <t>支払基金交付金</t>
    <rPh sb="0" eb="2">
      <t>シハライ</t>
    </rPh>
    <rPh sb="2" eb="4">
      <t>キキン</t>
    </rPh>
    <rPh sb="4" eb="7">
      <t>コウフキン</t>
    </rPh>
    <phoneticPr fontId="2"/>
  </si>
  <si>
    <t>財産貸付収入</t>
    <rPh sb="0" eb="2">
      <t>ザイサン</t>
    </rPh>
    <rPh sb="2" eb="4">
      <t>カシツケ</t>
    </rPh>
    <rPh sb="4" eb="6">
      <t>シュウニュウ</t>
    </rPh>
    <phoneticPr fontId="2"/>
  </si>
  <si>
    <t>保育所費負担金</t>
    <rPh sb="0" eb="2">
      <t>ホイク</t>
    </rPh>
    <rPh sb="2" eb="3">
      <t>ショ</t>
    </rPh>
    <rPh sb="3" eb="4">
      <t>ヒ</t>
    </rPh>
    <rPh sb="4" eb="7">
      <t>フタンキン</t>
    </rPh>
    <phoneticPr fontId="2"/>
  </si>
  <si>
    <t>　　　　　住宅使用料</t>
    <rPh sb="5" eb="7">
      <t>ジュウタク</t>
    </rPh>
    <rPh sb="7" eb="10">
      <t>シヨウリョウ</t>
    </rPh>
    <phoneticPr fontId="2"/>
  </si>
  <si>
    <t>津軽広域連合し尿等希釈投入施設管理運営費負担金</t>
  </si>
  <si>
    <t>環境性能割交付金</t>
    <rPh sb="0" eb="2">
      <t>カンキョウ</t>
    </rPh>
    <rPh sb="2" eb="4">
      <t>セイノウ</t>
    </rPh>
    <rPh sb="4" eb="5">
      <t>ワリ</t>
    </rPh>
    <rPh sb="5" eb="8">
      <t>コウフキン</t>
    </rPh>
    <phoneticPr fontId="14"/>
  </si>
  <si>
    <t>介護納付金</t>
  </si>
  <si>
    <t>一般被保険者療養費</t>
  </si>
  <si>
    <t>過年度分保険料等負担金</t>
  </si>
  <si>
    <t>町税</t>
  </si>
  <si>
    <t>地方譲与税</t>
  </si>
  <si>
    <t>利子割交付金</t>
  </si>
  <si>
    <t>配当割交付金</t>
  </si>
  <si>
    <t>株式等譲渡所得割交付金</t>
  </si>
  <si>
    <t>地方消費税交付金</t>
  </si>
  <si>
    <t>自動車取得税交付金</t>
  </si>
  <si>
    <t>環境性能割交付金</t>
  </si>
  <si>
    <t>地方特例交付金</t>
  </si>
  <si>
    <t>地方交付税</t>
  </si>
  <si>
    <t>交通安全対策特別交付金</t>
  </si>
  <si>
    <t>分担金及び負担金</t>
  </si>
  <si>
    <t>寄附金</t>
  </si>
  <si>
    <t>　　③　賞与等引当金</t>
    <rPh sb="6" eb="7">
      <t>トウ</t>
    </rPh>
    <phoneticPr fontId="2"/>
  </si>
  <si>
    <t>（令和3年3月31日現在）</t>
  </si>
  <si>
    <t>自　令和2年4月1日</t>
  </si>
  <si>
    <t>至　令和3年3月31日</t>
  </si>
  <si>
    <t>団体名</t>
    <rPh sb="0" eb="2">
      <t>ダンタイ</t>
    </rPh>
    <rPh sb="2" eb="3">
      <t>メイ</t>
    </rPh>
    <phoneticPr fontId="2"/>
  </si>
  <si>
    <t>板柳町産業振興公社
りんごワーク研究所</t>
  </si>
  <si>
    <t>確定債務額</t>
    <rPh sb="0" eb="2">
      <t>カクテイ</t>
    </rPh>
    <rPh sb="2" eb="4">
      <t>サイム</t>
    </rPh>
    <rPh sb="4" eb="5">
      <t>ガク</t>
    </rPh>
    <phoneticPr fontId="2"/>
  </si>
  <si>
    <t>総額</t>
    <rPh sb="0" eb="2">
      <t>ソウガク</t>
    </rPh>
    <phoneticPr fontId="2"/>
  </si>
  <si>
    <t>(単位：千円)</t>
    <rPh sb="4" eb="5">
      <t>セン</t>
    </rPh>
    <rPh sb="5" eb="6">
      <t>エン</t>
    </rPh>
    <phoneticPr fontId="14"/>
  </si>
  <si>
    <t>10年超</t>
    <phoneticPr fontId="2"/>
  </si>
  <si>
    <t>特定の契約条項が付された地方債等の概要</t>
  </si>
  <si>
    <t>（単位：千円）</t>
    <rPh sb="4" eb="5">
      <t>セン</t>
    </rPh>
    <phoneticPr fontId="14"/>
  </si>
  <si>
    <t>特定の契約条項が_x000D_
付された地方債等残高</t>
  </si>
  <si>
    <t>契約条項の概要</t>
  </si>
  <si>
    <t>-</t>
    <phoneticPr fontId="14"/>
  </si>
  <si>
    <t>※　特定の契約条項とは、特定の条件に合致した場合に支払金利が上昇する場合等をいいます。</t>
  </si>
  <si>
    <t>千円</t>
    <rPh sb="0" eb="2">
      <t>センエン</t>
    </rPh>
    <phoneticPr fontId="2"/>
  </si>
  <si>
    <t>貸借対照表
未計上額</t>
    <rPh sb="0" eb="2">
      <t>タイシャク</t>
    </rPh>
    <rPh sb="2" eb="5">
      <t>タイショウヒョウ</t>
    </rPh>
    <rPh sb="6" eb="9">
      <t>ミケイジョウ</t>
    </rPh>
    <rPh sb="9" eb="10">
      <t>ガク</t>
    </rPh>
    <phoneticPr fontId="2"/>
  </si>
  <si>
    <t>計</t>
    <rPh sb="0" eb="1">
      <t>ケイ</t>
    </rPh>
    <phoneticPr fontId="2"/>
  </si>
  <si>
    <t>損失補償等引当金
計上額</t>
    <rPh sb="0" eb="2">
      <t>ソンシツ</t>
    </rPh>
    <rPh sb="2" eb="4">
      <t>ホショウ</t>
    </rPh>
    <rPh sb="4" eb="5">
      <t>トウ</t>
    </rPh>
    <rPh sb="5" eb="7">
      <t>ヒキアテ</t>
    </rPh>
    <rPh sb="7" eb="8">
      <t>キン</t>
    </rPh>
    <rPh sb="9" eb="11">
      <t>ケイジョウ</t>
    </rPh>
    <rPh sb="11" eb="12">
      <t>ガク</t>
    </rPh>
    <phoneticPr fontId="2"/>
  </si>
  <si>
    <t>履行すべき額が確定していない
損失補償債務等</t>
    <rPh sb="0" eb="2">
      <t>リコウ</t>
    </rPh>
    <rPh sb="5" eb="6">
      <t>ガク</t>
    </rPh>
    <rPh sb="7" eb="9">
      <t>カクテイ</t>
    </rPh>
    <rPh sb="15" eb="17">
      <t>ソンシツ</t>
    </rPh>
    <rPh sb="17" eb="19">
      <t>ホショウ</t>
    </rPh>
    <rPh sb="19" eb="22">
      <t>サイムナド</t>
    </rPh>
    <phoneticPr fontId="2"/>
  </si>
  <si>
    <t>　　②　既存の決算情報との関連性</t>
    <rPh sb="4" eb="6">
      <t>キゾン</t>
    </rPh>
    <rPh sb="7" eb="9">
      <t>ケッサン</t>
    </rPh>
    <rPh sb="9" eb="11">
      <t>ジョウホウ</t>
    </rPh>
    <rPh sb="13" eb="16">
      <t>カンレンセイ</t>
    </rPh>
    <phoneticPr fontId="2"/>
  </si>
  <si>
    <t>歳入歳出決算書</t>
    <rPh sb="0" eb="7">
      <t>サイニュウサイシュツケッサンショ</t>
    </rPh>
    <phoneticPr fontId="2"/>
  </si>
  <si>
    <t>繰越金に伴う差額</t>
    <rPh sb="0" eb="2">
      <t>クリコシ</t>
    </rPh>
    <rPh sb="2" eb="3">
      <t>キン</t>
    </rPh>
    <rPh sb="4" eb="5">
      <t>トモナ</t>
    </rPh>
    <rPh sb="6" eb="8">
      <t>サガク</t>
    </rPh>
    <phoneticPr fontId="2"/>
  </si>
  <si>
    <t>資金収支計算書</t>
    <rPh sb="0" eb="2">
      <t>シキン</t>
    </rPh>
    <rPh sb="2" eb="4">
      <t>シュウシ</t>
    </rPh>
    <rPh sb="4" eb="7">
      <t>ケイサンショ</t>
    </rPh>
    <phoneticPr fontId="2"/>
  </si>
  <si>
    <t>収入（歳入）</t>
    <rPh sb="0" eb="2">
      <t>シュウニュウ</t>
    </rPh>
    <rPh sb="3" eb="5">
      <t>サイニュウ</t>
    </rPh>
    <phoneticPr fontId="2"/>
  </si>
  <si>
    <t>支出（歳出）</t>
    <rPh sb="0" eb="2">
      <t>シシュツ</t>
    </rPh>
    <rPh sb="3" eb="5">
      <t>サイシュツ</t>
    </rPh>
    <phoneticPr fontId="2"/>
  </si>
  <si>
    <t>　歳入歳出決算書では繰越金を収入として計上しますが、公会計では計上しないため、その分だけ相違します。</t>
    <rPh sb="1" eb="8">
      <t>サイニュウサイシュツケッサンショ</t>
    </rPh>
    <rPh sb="10" eb="13">
      <t>クリコシキン</t>
    </rPh>
    <rPh sb="14" eb="16">
      <t>シュウニュウ</t>
    </rPh>
    <rPh sb="19" eb="21">
      <t>ケイジョウ</t>
    </rPh>
    <rPh sb="26" eb="27">
      <t>コウ</t>
    </rPh>
    <rPh sb="27" eb="29">
      <t>カイケイ</t>
    </rPh>
    <rPh sb="31" eb="33">
      <t>ケイジョウ</t>
    </rPh>
    <rPh sb="41" eb="42">
      <t>ブン</t>
    </rPh>
    <rPh sb="44" eb="46">
      <t>ソウイ</t>
    </rPh>
    <phoneticPr fontId="2"/>
  </si>
  <si>
    <t>　　③　資金収支計算書の業務活動収支と純資産変動計算書の本年度差額との差額の内訳</t>
    <rPh sb="4" eb="6">
      <t>シキン</t>
    </rPh>
    <rPh sb="6" eb="8">
      <t>シュウシ</t>
    </rPh>
    <rPh sb="8" eb="11">
      <t>ケイサンショ</t>
    </rPh>
    <rPh sb="12" eb="14">
      <t>ギョウム</t>
    </rPh>
    <rPh sb="14" eb="16">
      <t>カツドウ</t>
    </rPh>
    <rPh sb="16" eb="18">
      <t>シュウシ</t>
    </rPh>
    <rPh sb="19" eb="24">
      <t>ジュンシサンヘンドウ</t>
    </rPh>
    <rPh sb="24" eb="27">
      <t>ケイサンショ</t>
    </rPh>
    <rPh sb="28" eb="31">
      <t>ホンネンド</t>
    </rPh>
    <rPh sb="31" eb="33">
      <t>サガク</t>
    </rPh>
    <rPh sb="35" eb="37">
      <t>サガク</t>
    </rPh>
    <rPh sb="38" eb="40">
      <t>ウチワケ</t>
    </rPh>
    <phoneticPr fontId="2"/>
  </si>
  <si>
    <t>　業務活動収支</t>
    <rPh sb="1" eb="3">
      <t>ギョウム</t>
    </rPh>
    <rPh sb="3" eb="5">
      <t>カツドウ</t>
    </rPh>
    <rPh sb="5" eb="7">
      <t>シュウシ</t>
    </rPh>
    <phoneticPr fontId="2"/>
  </si>
  <si>
    <t>　投資活動収入の国県等補助金収入</t>
    <rPh sb="1" eb="3">
      <t>トウシ</t>
    </rPh>
    <rPh sb="3" eb="5">
      <t>カツドウ</t>
    </rPh>
    <rPh sb="5" eb="7">
      <t>シュウニュウ</t>
    </rPh>
    <rPh sb="8" eb="9">
      <t>クニ</t>
    </rPh>
    <rPh sb="9" eb="11">
      <t>ケンナド</t>
    </rPh>
    <rPh sb="11" eb="14">
      <t>ホジョキン</t>
    </rPh>
    <rPh sb="14" eb="16">
      <t>シュウニュウ</t>
    </rPh>
    <phoneticPr fontId="2"/>
  </si>
  <si>
    <t>　未収債権額の増加（減少）</t>
    <rPh sb="1" eb="3">
      <t>ミシュウ</t>
    </rPh>
    <rPh sb="3" eb="5">
      <t>サイケン</t>
    </rPh>
    <rPh sb="5" eb="6">
      <t>ガク</t>
    </rPh>
    <rPh sb="7" eb="9">
      <t>ゾウカ</t>
    </rPh>
    <rPh sb="10" eb="12">
      <t>ゲンショウ</t>
    </rPh>
    <phoneticPr fontId="2"/>
  </si>
  <si>
    <t>　未払債務額の増加（減少）</t>
    <rPh sb="1" eb="3">
      <t>ミハライ</t>
    </rPh>
    <rPh sb="3" eb="5">
      <t>サイム</t>
    </rPh>
    <rPh sb="5" eb="6">
      <t>ガク</t>
    </rPh>
    <rPh sb="7" eb="9">
      <t>ゾウカ</t>
    </rPh>
    <rPh sb="10" eb="12">
      <t>ゲンショウ</t>
    </rPh>
    <phoneticPr fontId="2"/>
  </si>
  <si>
    <t>　その他の流動資産の増加（減少）</t>
    <rPh sb="3" eb="4">
      <t>タ</t>
    </rPh>
    <rPh sb="5" eb="7">
      <t>リュウドウ</t>
    </rPh>
    <rPh sb="7" eb="9">
      <t>シサン</t>
    </rPh>
    <rPh sb="10" eb="12">
      <t>ゾウカ</t>
    </rPh>
    <rPh sb="13" eb="15">
      <t>ゲンショウ</t>
    </rPh>
    <phoneticPr fontId="2"/>
  </si>
  <si>
    <t>　その他の流動負債の増加（減少）</t>
    <rPh sb="3" eb="4">
      <t>タ</t>
    </rPh>
    <rPh sb="5" eb="7">
      <t>リュウドウ</t>
    </rPh>
    <rPh sb="7" eb="9">
      <t>フサイ</t>
    </rPh>
    <rPh sb="10" eb="12">
      <t>ゾウカ</t>
    </rPh>
    <rPh sb="13" eb="15">
      <t>ゲンショウ</t>
    </rPh>
    <phoneticPr fontId="2"/>
  </si>
  <si>
    <t>　減価償却費</t>
    <rPh sb="1" eb="3">
      <t>ゲンカ</t>
    </rPh>
    <rPh sb="3" eb="5">
      <t>ショウキャク</t>
    </rPh>
    <rPh sb="5" eb="6">
      <t>ヒ</t>
    </rPh>
    <phoneticPr fontId="2"/>
  </si>
  <si>
    <t>　賞与等引当金繰入額（増減額）</t>
    <rPh sb="1" eb="3">
      <t>ショウヨ</t>
    </rPh>
    <rPh sb="3" eb="4">
      <t>トウ</t>
    </rPh>
    <rPh sb="4" eb="6">
      <t>ヒキアテ</t>
    </rPh>
    <rPh sb="6" eb="7">
      <t>キン</t>
    </rPh>
    <rPh sb="7" eb="9">
      <t>クリイレ</t>
    </rPh>
    <rPh sb="9" eb="10">
      <t>ガク</t>
    </rPh>
    <rPh sb="11" eb="14">
      <t>ゾウゲンガク</t>
    </rPh>
    <phoneticPr fontId="2"/>
  </si>
  <si>
    <t>　退職手当引当金繰入金（増減額）</t>
    <rPh sb="1" eb="8">
      <t>タイショクテアテヒキアテキン</t>
    </rPh>
    <rPh sb="8" eb="10">
      <t>クリイレ</t>
    </rPh>
    <rPh sb="10" eb="11">
      <t>キン</t>
    </rPh>
    <rPh sb="12" eb="15">
      <t>ゾウゲンガク</t>
    </rPh>
    <phoneticPr fontId="2"/>
  </si>
  <si>
    <t>　徴収不能引当金繰入額（増減額）</t>
    <rPh sb="1" eb="8">
      <t>チョウシュウフノウヒキアテキン</t>
    </rPh>
    <rPh sb="8" eb="10">
      <t>クリイレ</t>
    </rPh>
    <rPh sb="10" eb="11">
      <t>ガク</t>
    </rPh>
    <rPh sb="12" eb="15">
      <t>ゾウゲンガク</t>
    </rPh>
    <phoneticPr fontId="2"/>
  </si>
  <si>
    <t>純資産変動計算書の本年度差額</t>
    <rPh sb="0" eb="3">
      <t>ジュンシサン</t>
    </rPh>
    <rPh sb="3" eb="5">
      <t>ヘンドウ</t>
    </rPh>
    <rPh sb="5" eb="8">
      <t>ケイサンショ</t>
    </rPh>
    <rPh sb="9" eb="12">
      <t>ホンネンド</t>
    </rPh>
    <rPh sb="12" eb="14">
      <t>サガク</t>
    </rPh>
    <phoneticPr fontId="2"/>
  </si>
  <si>
    <t>歳計剰余金処分</t>
    <rPh sb="0" eb="1">
      <t>トシ</t>
    </rPh>
    <rPh sb="1" eb="2">
      <t>ケイ</t>
    </rPh>
    <rPh sb="2" eb="4">
      <t>ジョウヨ</t>
    </rPh>
    <rPh sb="4" eb="5">
      <t>キン</t>
    </rPh>
    <rPh sb="5" eb="7">
      <t>ショブン</t>
    </rPh>
    <phoneticPr fontId="2"/>
  </si>
  <si>
    <t>　歳計剰余金処分は歳入歳出決算書では除いていますが、公会計では計上するため、その分だけ相違します。</t>
    <rPh sb="1" eb="2">
      <t>トシ</t>
    </rPh>
    <rPh sb="2" eb="3">
      <t>ケイ</t>
    </rPh>
    <rPh sb="3" eb="6">
      <t>ジョウヨキン</t>
    </rPh>
    <rPh sb="6" eb="8">
      <t>ショブン</t>
    </rPh>
    <rPh sb="9" eb="16">
      <t>サイニュウサイシュツケッサンショ</t>
    </rPh>
    <rPh sb="18" eb="19">
      <t>ノゾ</t>
    </rPh>
    <rPh sb="26" eb="27">
      <t>コウ</t>
    </rPh>
    <rPh sb="27" eb="29">
      <t>カイケイ</t>
    </rPh>
    <rPh sb="31" eb="33">
      <t>ケイジョウ</t>
    </rPh>
    <rPh sb="40" eb="41">
      <t>ブン</t>
    </rPh>
    <rPh sb="43" eb="45">
      <t>ソウイ</t>
    </rPh>
    <phoneticPr fontId="2"/>
  </si>
  <si>
    <t>　不能欠損処理</t>
    <rPh sb="1" eb="3">
      <t>フノウ</t>
    </rPh>
    <rPh sb="3" eb="5">
      <t>ケッソン</t>
    </rPh>
    <rPh sb="5" eb="7">
      <t>ショリ</t>
    </rPh>
    <phoneticPr fontId="2"/>
  </si>
  <si>
    <t>　資産除売却損</t>
    <rPh sb="1" eb="3">
      <t>シサン</t>
    </rPh>
    <rPh sb="3" eb="4">
      <t>ジョ</t>
    </rPh>
    <rPh sb="4" eb="6">
      <t>バイキャク</t>
    </rPh>
    <rPh sb="6" eb="7">
      <t>ソン</t>
    </rPh>
    <phoneticPr fontId="2"/>
  </si>
  <si>
    <t>　資産売却益</t>
    <rPh sb="1" eb="3">
      <t>シサン</t>
    </rPh>
    <rPh sb="3" eb="5">
      <t>バイキャク</t>
    </rPh>
    <rPh sb="5" eb="6">
      <t>エキ</t>
    </rPh>
    <phoneticPr fontId="2"/>
  </si>
  <si>
    <t>　その他（臨時利益）</t>
    <rPh sb="3" eb="4">
      <t>タ</t>
    </rPh>
    <rPh sb="5" eb="7">
      <t>リンジ</t>
    </rPh>
    <rPh sb="7" eb="9">
      <t>リエキ</t>
    </rPh>
    <phoneticPr fontId="2"/>
  </si>
  <si>
    <t>投資損失引当金</t>
    <rPh sb="0" eb="2">
      <t>トウシ</t>
    </rPh>
    <rPh sb="2" eb="4">
      <t>ソンシツ</t>
    </rPh>
    <rPh sb="4" eb="6">
      <t>ヒキアテ</t>
    </rPh>
    <rPh sb="6" eb="7">
      <t>キン</t>
    </rPh>
    <phoneticPr fontId="2"/>
  </si>
  <si>
    <t>（単位：千円）</t>
  </si>
  <si>
    <t>（単位：千円）</t>
    <rPh sb="1" eb="3">
      <t>タンイ</t>
    </rPh>
    <rPh sb="4" eb="5">
      <t>セン</t>
    </rPh>
    <rPh sb="5" eb="6">
      <t>エン</t>
    </rPh>
    <phoneticPr fontId="14"/>
  </si>
  <si>
    <t>　四捨五入による金額齟齬は斜体で表示しています。</t>
  </si>
  <si>
    <t>※表示単位未満を四捨五入しているため、内訳と合計が一致しない場合があります。</t>
  </si>
  <si>
    <t>【様式第1号】</t>
  </si>
  <si>
    <t>【様式第2号】</t>
  </si>
  <si>
    <t>【様式第3号】</t>
  </si>
  <si>
    <t>【様式第4号】</t>
  </si>
  <si>
    <t>　一般公共事業</t>
  </si>
  <si>
    <t>　公営住宅建設</t>
  </si>
  <si>
    <t>　災害復旧</t>
  </si>
  <si>
    <t>　教育・福祉施設</t>
  </si>
  <si>
    <t>　一般単独事業</t>
  </si>
  <si>
    <t>　退職手当債</t>
  </si>
  <si>
    <t>【その他】</t>
  </si>
  <si>
    <t>その他の
金融機関</t>
    <phoneticPr fontId="2"/>
  </si>
  <si>
    <t>※【通常分】は資産形成のための地方債、【特別分】は資産形成以外の地方債をいいます。</t>
  </si>
  <si>
    <t>新型コロナウイルス感染症対策事業</t>
  </si>
  <si>
    <t>新型コロナウイルス感染症対策事業</t>
    <rPh sb="12" eb="14">
      <t>タイサク</t>
    </rPh>
    <rPh sb="14" eb="16">
      <t>ジギョウ</t>
    </rPh>
    <phoneticPr fontId="3"/>
  </si>
  <si>
    <t>農地、水路等の基礎的な保全管理</t>
    <rPh sb="0" eb="2">
      <t>ノウチ</t>
    </rPh>
    <rPh sb="3" eb="5">
      <t>スイロ</t>
    </rPh>
    <rPh sb="5" eb="6">
      <t>トウ</t>
    </rPh>
    <rPh sb="7" eb="10">
      <t>キソテキ</t>
    </rPh>
    <rPh sb="11" eb="13">
      <t>ホゼン</t>
    </rPh>
    <rPh sb="13" eb="15">
      <t>カンリ</t>
    </rPh>
    <phoneticPr fontId="9"/>
  </si>
  <si>
    <t>深味・長野地区のほ場整備負担金</t>
    <rPh sb="0" eb="1">
      <t>フカ</t>
    </rPh>
    <rPh sb="1" eb="2">
      <t>ミ</t>
    </rPh>
    <rPh sb="3" eb="5">
      <t>ナガノ</t>
    </rPh>
    <rPh sb="5" eb="7">
      <t>チク</t>
    </rPh>
    <rPh sb="9" eb="10">
      <t>ジョウ</t>
    </rPh>
    <rPh sb="10" eb="12">
      <t>セイビ</t>
    </rPh>
    <rPh sb="12" eb="15">
      <t>フタンキン</t>
    </rPh>
    <phoneticPr fontId="3"/>
  </si>
  <si>
    <t>その他</t>
    <rPh sb="2" eb="3">
      <t>タ</t>
    </rPh>
    <phoneticPr fontId="8"/>
  </si>
  <si>
    <t>　（１）保証債務及び損失補償債務負担の状況</t>
    <rPh sb="4" eb="6">
      <t>ホショウ</t>
    </rPh>
    <rPh sb="6" eb="8">
      <t>サイム</t>
    </rPh>
    <rPh sb="8" eb="9">
      <t>オヨ</t>
    </rPh>
    <rPh sb="10" eb="12">
      <t>ソンシツ</t>
    </rPh>
    <rPh sb="12" eb="14">
      <t>ホショウ</t>
    </rPh>
    <rPh sb="14" eb="16">
      <t>サイム</t>
    </rPh>
    <rPh sb="16" eb="18">
      <t>フタン</t>
    </rPh>
    <rPh sb="19" eb="21">
      <t>ジョウキョウ</t>
    </rPh>
    <phoneticPr fontId="2"/>
  </si>
  <si>
    <t>　　　　他の団体の金融機関等からの借入債務に対し、保証を行っています。</t>
    <rPh sb="4" eb="5">
      <t>タ</t>
    </rPh>
    <rPh sb="6" eb="8">
      <t>ダンタイ</t>
    </rPh>
    <rPh sb="9" eb="11">
      <t>キンユウ</t>
    </rPh>
    <rPh sb="11" eb="13">
      <t>キカン</t>
    </rPh>
    <rPh sb="13" eb="14">
      <t>トウ</t>
    </rPh>
    <rPh sb="17" eb="19">
      <t>カリイレ</t>
    </rPh>
    <rPh sb="19" eb="21">
      <t>サイム</t>
    </rPh>
    <rPh sb="22" eb="23">
      <t>タイ</t>
    </rPh>
    <rPh sb="25" eb="27">
      <t>ホショウ</t>
    </rPh>
    <rPh sb="28" eb="29">
      <t>オコナ</t>
    </rPh>
    <phoneticPr fontId="2"/>
  </si>
  <si>
    <t>　　  将来負担比率 　 　－％</t>
    <phoneticPr fontId="2"/>
  </si>
  <si>
    <t>　　　記載金額は、千円単位で表示しております。</t>
    <rPh sb="3" eb="5">
      <t>キサイ</t>
    </rPh>
    <rPh sb="5" eb="7">
      <t>キンガク</t>
    </rPh>
    <rPh sb="9" eb="10">
      <t>セン</t>
    </rPh>
    <rPh sb="10" eb="11">
      <t>エン</t>
    </rPh>
    <rPh sb="11" eb="13">
      <t>タンイ</t>
    </rPh>
    <rPh sb="14" eb="16">
      <t>ヒョウジ</t>
    </rPh>
    <phoneticPr fontId="2"/>
  </si>
  <si>
    <t>　　⑦　新型コロナウィルス感染症に関する事項</t>
    <rPh sb="4" eb="6">
      <t>シンガタ</t>
    </rPh>
    <rPh sb="13" eb="16">
      <t>カンセンショウ</t>
    </rPh>
    <rPh sb="17" eb="18">
      <t>カン</t>
    </rPh>
    <rPh sb="20" eb="22">
      <t>ジコウ</t>
    </rPh>
    <phoneticPr fontId="2"/>
  </si>
  <si>
    <t>　　④　賞与等引当金</t>
    <rPh sb="6" eb="7">
      <t>トウ</t>
    </rPh>
    <phoneticPr fontId="2"/>
  </si>
  <si>
    <t>　　　地方公共団体財政健全化法における退職手当支給額に係る負担見込額に、組合への加入時以降の負担金の累計額から既に職員に対し退職手当として</t>
    <phoneticPr fontId="2"/>
  </si>
  <si>
    <t>　　支給された額の総額を控除した額に、組合における積立金額の運用益のうち板柳町へ按分される額を加算した額を控除した額を計上しております。</t>
    <phoneticPr fontId="2"/>
  </si>
  <si>
    <t>　　　地方公共団体財政健全化法における退職手当支給額に係る負担見込額に、組合への加入時以降の負担金の累計額から既に職員に対し退職手当</t>
    <phoneticPr fontId="2"/>
  </si>
  <si>
    <t>　　として支給された額の総額を控除した額に、組合における積立金額の運用益のうち板柳町へ按分される額を加算した額を控除した額を計上しております。</t>
    <phoneticPr fontId="2"/>
  </si>
  <si>
    <t>　　　国民健康保険事業特別会計（地方公営事業会計）</t>
    <rPh sb="16" eb="18">
      <t>チホウ</t>
    </rPh>
    <rPh sb="18" eb="20">
      <t>コウエイ</t>
    </rPh>
    <rPh sb="20" eb="22">
      <t>ジギョウ</t>
    </rPh>
    <rPh sb="22" eb="24">
      <t>カイケイ</t>
    </rPh>
    <phoneticPr fontId="2"/>
  </si>
  <si>
    <t>　　　介護保険特別会計（地方公営事業会計）</t>
    <rPh sb="12" eb="14">
      <t>チホウ</t>
    </rPh>
    <rPh sb="14" eb="16">
      <t>コウエイ</t>
    </rPh>
    <rPh sb="16" eb="18">
      <t>ジギョウ</t>
    </rPh>
    <rPh sb="18" eb="20">
      <t>カイケイ</t>
    </rPh>
    <phoneticPr fontId="2"/>
  </si>
  <si>
    <t>　　　後期高齢者医療特別会計（地方公営事業会計））</t>
    <rPh sb="15" eb="23">
      <t>チホウコウエイジギョウカイケイ</t>
    </rPh>
    <phoneticPr fontId="2"/>
  </si>
  <si>
    <t>　　　農業集落排水事業特別会計（地方公営企業会計（法非適））</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</si>
  <si>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t>
    <rPh sb="20" eb="22">
      <t>チホウ</t>
    </rPh>
    <rPh sb="22" eb="24">
      <t>コウエイ</t>
    </rPh>
    <rPh sb="24" eb="26">
      <t>キギョウ</t>
    </rPh>
    <rPh sb="26" eb="28">
      <t>カイケイ</t>
    </rPh>
    <rPh sb="29" eb="30">
      <t>ホウ</t>
    </rPh>
    <rPh sb="30" eb="31">
      <t>テキ</t>
    </rPh>
    <phoneticPr fontId="2"/>
  </si>
  <si>
    <t>　　　板柳町水道事業会計（地方公営企業会計（法適））</t>
    <rPh sb="13" eb="19">
      <t>チホウコウエイキギョウ</t>
    </rPh>
    <rPh sb="19" eb="21">
      <t>カイケイ</t>
    </rPh>
    <rPh sb="22" eb="23">
      <t>ホウ</t>
    </rPh>
    <rPh sb="23" eb="24">
      <t>テキ</t>
    </rPh>
    <phoneticPr fontId="2"/>
  </si>
  <si>
    <t>　　　板柳町公共下水道事業会計（地方公営企業会計（法適））</t>
    <rPh sb="16" eb="18">
      <t>チホウ</t>
    </rPh>
    <rPh sb="18" eb="24">
      <t>コウエイキギョウカイケイ</t>
    </rPh>
    <rPh sb="25" eb="26">
      <t>ホウ</t>
    </rPh>
    <rPh sb="26" eb="27">
      <t>テキ</t>
    </rPh>
    <phoneticPr fontId="2"/>
  </si>
  <si>
    <t>　　①　地方公営企業会計は全て全部連結の対象としています。</t>
    <rPh sb="4" eb="6">
      <t>チホウ</t>
    </rPh>
    <rPh sb="6" eb="8">
      <t>コウエイ</t>
    </rPh>
    <rPh sb="8" eb="10">
      <t>キギョウ</t>
    </rPh>
    <rPh sb="10" eb="12">
      <t>カイケイ</t>
    </rPh>
    <rPh sb="13" eb="14">
      <t>スベ</t>
    </rPh>
    <rPh sb="15" eb="17">
      <t>ゼンブ</t>
    </rPh>
    <rPh sb="17" eb="19">
      <t>レンケツ</t>
    </rPh>
    <rPh sb="20" eb="22">
      <t>タイショウ</t>
    </rPh>
    <phoneticPr fontId="2"/>
  </si>
  <si>
    <t>　（２）出納整理期間</t>
    <rPh sb="4" eb="8">
      <t>スイトウセイリ</t>
    </rPh>
    <rPh sb="8" eb="10">
      <t>キカン</t>
    </rPh>
    <phoneticPr fontId="2"/>
  </si>
  <si>
    <t>　（３）表示単位未満の取り扱い</t>
    <rPh sb="4" eb="6">
      <t>ヒョウジ</t>
    </rPh>
    <rPh sb="6" eb="8">
      <t>タンイ</t>
    </rPh>
    <rPh sb="8" eb="10">
      <t>ミマン</t>
    </rPh>
    <rPh sb="11" eb="12">
      <t>ト</t>
    </rPh>
    <rPh sb="13" eb="14">
      <t>アツカ</t>
    </rPh>
    <phoneticPr fontId="2"/>
  </si>
  <si>
    <t>　　　千円未満を四捨五入して表示しているため、合計金額が一致しない場合があります。</t>
    <rPh sb="3" eb="5">
      <t>センエン</t>
    </rPh>
    <rPh sb="5" eb="7">
      <t>ミマン</t>
    </rPh>
    <rPh sb="8" eb="12">
      <t>シシャゴニュウ</t>
    </rPh>
    <rPh sb="14" eb="16">
      <t>ヒョウジ</t>
    </rPh>
    <rPh sb="23" eb="25">
      <t>ゴウケイ</t>
    </rPh>
    <rPh sb="25" eb="27">
      <t>キンガク</t>
    </rPh>
    <rPh sb="28" eb="30">
      <t>イッチ</t>
    </rPh>
    <rPh sb="33" eb="35">
      <t>バアイ</t>
    </rPh>
    <phoneticPr fontId="2"/>
  </si>
  <si>
    <t>　　　なお、農業集落排水事業特別会計以外の地方公営企業会計では、税抜方式によっております。</t>
    <rPh sb="21" eb="23">
      <t>チホウ</t>
    </rPh>
    <rPh sb="23" eb="25">
      <t>コウエイ</t>
    </rPh>
    <rPh sb="25" eb="27">
      <t>キギョウ</t>
    </rPh>
    <rPh sb="27" eb="29">
      <t>カイケイ</t>
    </rPh>
    <phoneticPr fontId="2"/>
  </si>
  <si>
    <t>一般会計等貸借対照表</t>
    <rPh sb="0" eb="5">
      <t>イッパンカイケイトウ</t>
    </rPh>
    <phoneticPr fontId="2"/>
  </si>
  <si>
    <t>一般会計等行政コスト計算書</t>
    <rPh sb="0" eb="5">
      <t>イッパンカイケイトウ</t>
    </rPh>
    <phoneticPr fontId="2"/>
  </si>
  <si>
    <t>一般会計等純資産変動計算書</t>
    <rPh sb="0" eb="5">
      <t>イッパンカイケイトウ</t>
    </rPh>
    <phoneticPr fontId="2"/>
  </si>
  <si>
    <t>一般会計等資金収支計算書</t>
    <rPh sb="0" eb="5">
      <t>イッパンカイケイトウ</t>
    </rPh>
    <phoneticPr fontId="2"/>
  </si>
  <si>
    <t>全体貸借対照表</t>
    <rPh sb="0" eb="2">
      <t>ゼンタイ</t>
    </rPh>
    <phoneticPr fontId="2"/>
  </si>
  <si>
    <t>全体行政コスト計算書</t>
    <rPh sb="0" eb="2">
      <t>ゼンタイ</t>
    </rPh>
    <phoneticPr fontId="2"/>
  </si>
  <si>
    <t>全体純資産変動計算書</t>
    <rPh sb="0" eb="2">
      <t>ゼンタイ</t>
    </rPh>
    <phoneticPr fontId="2"/>
  </si>
  <si>
    <t>全体資金収支計算書</t>
    <rPh sb="0" eb="2">
      <t>ゼンタイ</t>
    </rPh>
    <phoneticPr fontId="2"/>
  </si>
  <si>
    <t>令和３年度</t>
    <rPh sb="0" eb="2">
      <t>レイワ</t>
    </rPh>
    <rPh sb="3" eb="5">
      <t>ネンド</t>
    </rPh>
    <phoneticPr fontId="2"/>
  </si>
  <si>
    <t>自　令和3年4月1日</t>
  </si>
  <si>
    <t>至　令和4年3月31日</t>
  </si>
  <si>
    <t>（令和4年3月31日現在）</t>
  </si>
  <si>
    <t>　　①　基礎的財政収支      734,039千円</t>
    <rPh sb="4" eb="7">
      <t>キソテキ</t>
    </rPh>
    <rPh sb="7" eb="9">
      <t>ザイセイ</t>
    </rPh>
    <rPh sb="9" eb="11">
      <t>シュウシ</t>
    </rPh>
    <rPh sb="24" eb="25">
      <t>セン</t>
    </rPh>
    <rPh sb="25" eb="26">
      <t>エン</t>
    </rPh>
    <phoneticPr fontId="2"/>
  </si>
  <si>
    <t>7,602,923　千円</t>
    <phoneticPr fontId="2"/>
  </si>
  <si>
    <t>△136,317　千円</t>
    <rPh sb="9" eb="11">
      <t>センエン</t>
    </rPh>
    <phoneticPr fontId="2"/>
  </si>
  <si>
    <t>7,148,972　千円</t>
    <rPh sb="10" eb="12">
      <t>センエン</t>
    </rPh>
    <phoneticPr fontId="2"/>
  </si>
  <si>
    <t>400,000　千円</t>
    <rPh sb="8" eb="10">
      <t>センエン</t>
    </rPh>
    <phoneticPr fontId="2"/>
  </si>
  <si>
    <t>7,548,972　千円</t>
    <rPh sb="10" eb="12">
      <t>センエン</t>
    </rPh>
    <phoneticPr fontId="2"/>
  </si>
  <si>
    <t>7,466,607　千円</t>
    <rPh sb="10" eb="12">
      <t>センエン</t>
    </rPh>
    <phoneticPr fontId="2"/>
  </si>
  <si>
    <t>　損失補償等引当金繰入額</t>
    <rPh sb="1" eb="3">
      <t>ソンシツ</t>
    </rPh>
    <rPh sb="3" eb="5">
      <t>ホショウ</t>
    </rPh>
    <rPh sb="5" eb="6">
      <t>トウ</t>
    </rPh>
    <rPh sb="6" eb="8">
      <t>ヒキアテ</t>
    </rPh>
    <rPh sb="8" eb="9">
      <t>キン</t>
    </rPh>
    <rPh sb="9" eb="10">
      <t>ク</t>
    </rPh>
    <rPh sb="10" eb="11">
      <t>イ</t>
    </rPh>
    <rPh sb="11" eb="12">
      <t>ガク</t>
    </rPh>
    <phoneticPr fontId="2"/>
  </si>
  <si>
    <t>千円</t>
    <rPh sb="0" eb="2">
      <t>センエン</t>
    </rPh>
    <phoneticPr fontId="2"/>
  </si>
  <si>
    <t>　　　　　土木管理使用料</t>
    <rPh sb="5" eb="7">
      <t>ドボク</t>
    </rPh>
    <rPh sb="7" eb="9">
      <t>カンリ</t>
    </rPh>
    <rPh sb="9" eb="12">
      <t>シヨウリョウ</t>
    </rPh>
    <phoneticPr fontId="2"/>
  </si>
  <si>
    <t>法人事業税交付金</t>
    <rPh sb="0" eb="2">
      <t>ホウジン</t>
    </rPh>
    <rPh sb="2" eb="5">
      <t>ジギョウゼイ</t>
    </rPh>
    <rPh sb="5" eb="8">
      <t>コウフキン</t>
    </rPh>
    <phoneticPr fontId="14"/>
  </si>
  <si>
    <t>子育て世帯臨時特別給付金</t>
  </si>
  <si>
    <t>非課税世帯臨時特別給付金</t>
  </si>
  <si>
    <t>板柳町民生活支援商品券事業費補助金</t>
    <rPh sb="0" eb="2">
      <t>イタヤナギ</t>
    </rPh>
    <rPh sb="2" eb="4">
      <t>チョウミン</t>
    </rPh>
    <rPh sb="4" eb="6">
      <t>セイカツ</t>
    </rPh>
    <rPh sb="6" eb="8">
      <t>シエン</t>
    </rPh>
    <rPh sb="8" eb="11">
      <t>ショウヒンケン</t>
    </rPh>
    <rPh sb="11" eb="14">
      <t>ジギョウヒ</t>
    </rPh>
    <rPh sb="14" eb="17">
      <t>ホジョキン</t>
    </rPh>
    <phoneticPr fontId="7"/>
  </si>
  <si>
    <t>県営ほ場整備事業負担金</t>
    <rPh sb="0" eb="2">
      <t>ケンエイ</t>
    </rPh>
    <rPh sb="3" eb="4">
      <t>バ</t>
    </rPh>
    <rPh sb="4" eb="6">
      <t>セイビ</t>
    </rPh>
    <rPh sb="6" eb="8">
      <t>ジギョウ</t>
    </rPh>
    <rPh sb="8" eb="11">
      <t>フタンキン</t>
    </rPh>
    <phoneticPr fontId="7"/>
  </si>
  <si>
    <t>一般職退職組合負担金</t>
    <rPh sb="0" eb="2">
      <t>イッパン</t>
    </rPh>
    <rPh sb="2" eb="3">
      <t>ショク</t>
    </rPh>
    <rPh sb="3" eb="5">
      <t>タイショク</t>
    </rPh>
    <rPh sb="5" eb="7">
      <t>クミアイ</t>
    </rPh>
    <rPh sb="7" eb="9">
      <t>フタン</t>
    </rPh>
    <rPh sb="9" eb="10">
      <t>キン</t>
    </rPh>
    <phoneticPr fontId="7"/>
  </si>
  <si>
    <t>（産業振興課）米価下落対策次期作支援給付金</t>
  </si>
  <si>
    <t>板柳町特別プレミアム付商品券発行補助金</t>
    <rPh sb="0" eb="3">
      <t>イタヤナギマチ</t>
    </rPh>
    <rPh sb="3" eb="5">
      <t>トクベツ</t>
    </rPh>
    <rPh sb="10" eb="11">
      <t>ツ</t>
    </rPh>
    <rPh sb="11" eb="14">
      <t>ショウヒンケン</t>
    </rPh>
    <rPh sb="14" eb="16">
      <t>ハッコウ</t>
    </rPh>
    <rPh sb="16" eb="19">
      <t>ホジョキン</t>
    </rPh>
    <phoneticPr fontId="7"/>
  </si>
  <si>
    <t>（産業振興課）板柳町頑張る飲食事業者応援金</t>
  </si>
  <si>
    <t>弘前消防事務組合</t>
    <rPh sb="0" eb="2">
      <t>ヒロサキ</t>
    </rPh>
    <rPh sb="2" eb="4">
      <t>ショウボウ</t>
    </rPh>
    <rPh sb="4" eb="6">
      <t>ジム</t>
    </rPh>
    <rPh sb="6" eb="8">
      <t>クミアイ</t>
    </rPh>
    <phoneticPr fontId="8"/>
  </si>
  <si>
    <t>後期高齢者医療広域連合</t>
    <rPh sb="0" eb="5">
      <t>コウキコウレイシャ</t>
    </rPh>
    <rPh sb="5" eb="7">
      <t>イリョウ</t>
    </rPh>
    <rPh sb="7" eb="9">
      <t>コウイキ</t>
    </rPh>
    <rPh sb="9" eb="11">
      <t>レンゴウ</t>
    </rPh>
    <phoneticPr fontId="8"/>
  </si>
  <si>
    <t>青森県</t>
    <rPh sb="0" eb="3">
      <t>アオモリケン</t>
    </rPh>
    <phoneticPr fontId="8"/>
  </si>
  <si>
    <t>板柳町の経費負担金</t>
    <rPh sb="0" eb="3">
      <t>イタヤナギマチ</t>
    </rPh>
    <rPh sb="4" eb="6">
      <t>ケイヒ</t>
    </rPh>
    <rPh sb="6" eb="9">
      <t>フタンキン</t>
    </rPh>
    <phoneticPr fontId="8"/>
  </si>
  <si>
    <t>農協が実施する大豆転作に対する補助</t>
    <rPh sb="0" eb="2">
      <t>ノウキョウ</t>
    </rPh>
    <rPh sb="3" eb="5">
      <t>ジッシ</t>
    </rPh>
    <rPh sb="9" eb="11">
      <t>テンサク</t>
    </rPh>
    <phoneticPr fontId="8"/>
  </si>
  <si>
    <t>国が実施する新規就農支援事業に係る給付金</t>
    <rPh sb="0" eb="1">
      <t>クニ</t>
    </rPh>
    <rPh sb="2" eb="4">
      <t>ジッシ</t>
    </rPh>
    <rPh sb="6" eb="8">
      <t>シンキ</t>
    </rPh>
    <rPh sb="8" eb="10">
      <t>シュウノウ</t>
    </rPh>
    <rPh sb="10" eb="12">
      <t>シエン</t>
    </rPh>
    <rPh sb="12" eb="14">
      <t>ジギョウ</t>
    </rPh>
    <rPh sb="15" eb="16">
      <t>カカ</t>
    </rPh>
    <rPh sb="17" eb="20">
      <t>キュウフキン</t>
    </rPh>
    <phoneticPr fontId="8"/>
  </si>
  <si>
    <t>その他</t>
    <rPh sb="2" eb="3">
      <t>タ</t>
    </rPh>
    <phoneticPr fontId="6"/>
  </si>
  <si>
    <t>青森県国民健康保険団体連合会</t>
    <rPh sb="0" eb="3">
      <t>アオモリケン</t>
    </rPh>
    <rPh sb="3" eb="5">
      <t>コクミン</t>
    </rPh>
    <rPh sb="5" eb="7">
      <t>ケンコウ</t>
    </rPh>
    <rPh sb="7" eb="9">
      <t>ホケン</t>
    </rPh>
    <rPh sb="9" eb="11">
      <t>ダンタイ</t>
    </rPh>
    <rPh sb="11" eb="14">
      <t>レンゴウカイ</t>
    </rPh>
    <phoneticPr fontId="11"/>
  </si>
  <si>
    <t>一般保険者に対する診療報酬</t>
    <rPh sb="0" eb="2">
      <t>イッパン</t>
    </rPh>
    <rPh sb="2" eb="5">
      <t>ホケンシャ</t>
    </rPh>
    <rPh sb="6" eb="7">
      <t>タイ</t>
    </rPh>
    <rPh sb="9" eb="11">
      <t>シンリョウ</t>
    </rPh>
    <rPh sb="11" eb="13">
      <t>ホウシュウ</t>
    </rPh>
    <phoneticPr fontId="11"/>
  </si>
  <si>
    <t>一般被保険者に対する高額療養費</t>
    <rPh sb="7" eb="8">
      <t>タイ</t>
    </rPh>
    <phoneticPr fontId="7"/>
  </si>
  <si>
    <t>一般被保険者に対する療養費</t>
    <rPh sb="7" eb="8">
      <t>タイ</t>
    </rPh>
    <phoneticPr fontId="7"/>
  </si>
  <si>
    <t>広域連合</t>
    <rPh sb="0" eb="2">
      <t>コウイキ</t>
    </rPh>
    <rPh sb="2" eb="4">
      <t>レンゴウ</t>
    </rPh>
    <phoneticPr fontId="5"/>
  </si>
  <si>
    <t>広域連合</t>
    <rPh sb="0" eb="4">
      <t>コウイキレンゴウ</t>
    </rPh>
    <phoneticPr fontId="4"/>
  </si>
  <si>
    <t>居宅介護サービス利用者に対する給付費</t>
    <rPh sb="0" eb="2">
      <t>イタク</t>
    </rPh>
    <rPh sb="2" eb="4">
      <t>カイゴ</t>
    </rPh>
    <rPh sb="8" eb="11">
      <t>リヨウシャ</t>
    </rPh>
    <rPh sb="12" eb="13">
      <t>タイ</t>
    </rPh>
    <rPh sb="15" eb="18">
      <t>キュウフヒ</t>
    </rPh>
    <phoneticPr fontId="11"/>
  </si>
  <si>
    <t>施設介護サービス利用者に対する給付費</t>
    <rPh sb="0" eb="2">
      <t>シセツ</t>
    </rPh>
    <rPh sb="2" eb="4">
      <t>カイゴ</t>
    </rPh>
    <rPh sb="8" eb="11">
      <t>リヨウシャ</t>
    </rPh>
    <rPh sb="12" eb="13">
      <t>タイ</t>
    </rPh>
    <rPh sb="15" eb="18">
      <t>キュウフヒ</t>
    </rPh>
    <phoneticPr fontId="11"/>
  </si>
  <si>
    <t>地域密着型介護サービス利用者に対する給付費</t>
    <rPh sb="0" eb="2">
      <t>チイキ</t>
    </rPh>
    <rPh sb="2" eb="5">
      <t>ミッチャクガタ</t>
    </rPh>
    <rPh sb="5" eb="7">
      <t>カイゴ</t>
    </rPh>
    <rPh sb="11" eb="14">
      <t>リヨウシャ</t>
    </rPh>
    <rPh sb="15" eb="16">
      <t>タイ</t>
    </rPh>
    <rPh sb="18" eb="21">
      <t>キュウフヒ</t>
    </rPh>
    <phoneticPr fontId="11"/>
  </si>
  <si>
    <t>津軽広域連合し尿等希釈投入施設管理運営費負担金　ほか</t>
  </si>
  <si>
    <t>事業費_営業費用_総係費_負担金</t>
    <rPh sb="0" eb="3">
      <t>ジギョウヒ</t>
    </rPh>
    <rPh sb="4" eb="6">
      <t>エイギョウ</t>
    </rPh>
    <rPh sb="6" eb="8">
      <t>ヒヨウ</t>
    </rPh>
    <rPh sb="9" eb="10">
      <t>ソウ</t>
    </rPh>
    <rPh sb="10" eb="11">
      <t>カカ</t>
    </rPh>
    <rPh sb="11" eb="12">
      <t>ヒ</t>
    </rPh>
    <rPh sb="13" eb="16">
      <t>フタンキン</t>
    </rPh>
    <phoneticPr fontId="5"/>
  </si>
  <si>
    <t>岩木川流域下水道維持管理負担金</t>
    <rPh sb="0" eb="3">
      <t>イワキガワ</t>
    </rPh>
    <rPh sb="3" eb="5">
      <t>リュウイキ</t>
    </rPh>
    <rPh sb="5" eb="8">
      <t>ゲスイドウ</t>
    </rPh>
    <rPh sb="8" eb="10">
      <t>イジ</t>
    </rPh>
    <rPh sb="10" eb="12">
      <t>カンリ</t>
    </rPh>
    <rPh sb="12" eb="15">
      <t>フタンキン</t>
    </rPh>
    <phoneticPr fontId="5"/>
  </si>
  <si>
    <t>事業費_営業費用_総係費_負担金及び補助金</t>
    <rPh sb="0" eb="3">
      <t>ジギョウヒ</t>
    </rPh>
    <rPh sb="4" eb="6">
      <t>エイギョウ</t>
    </rPh>
    <rPh sb="6" eb="8">
      <t>ヒヨウ</t>
    </rPh>
    <rPh sb="9" eb="10">
      <t>ソウ</t>
    </rPh>
    <rPh sb="10" eb="11">
      <t>カカ</t>
    </rPh>
    <rPh sb="11" eb="12">
      <t>ヒ</t>
    </rPh>
    <rPh sb="13" eb="16">
      <t>フタンキン</t>
    </rPh>
    <rPh sb="16" eb="17">
      <t>オヨ</t>
    </rPh>
    <rPh sb="18" eb="21">
      <t>ホジョキン</t>
    </rPh>
    <phoneticPr fontId="5"/>
  </si>
  <si>
    <t>農業集落排水事業会計から水道事業会計への負担金</t>
    <rPh sb="0" eb="2">
      <t>ノウギョウ</t>
    </rPh>
    <rPh sb="2" eb="4">
      <t>シュウラク</t>
    </rPh>
    <rPh sb="4" eb="6">
      <t>ハイスイ</t>
    </rPh>
    <rPh sb="6" eb="8">
      <t>ジギョウ</t>
    </rPh>
    <rPh sb="8" eb="10">
      <t>カイケイ</t>
    </rPh>
    <rPh sb="12" eb="14">
      <t>スイドウ</t>
    </rPh>
    <rPh sb="14" eb="16">
      <t>ジギョウ</t>
    </rPh>
    <rPh sb="16" eb="18">
      <t>カイケイ</t>
    </rPh>
    <rPh sb="20" eb="23">
      <t>フタンキン</t>
    </rPh>
    <phoneticPr fontId="5"/>
  </si>
  <si>
    <t>公共下水道事業会計から水道事業会計への負担金</t>
    <rPh sb="0" eb="2">
      <t>コウキョウ</t>
    </rPh>
    <rPh sb="2" eb="5">
      <t>ゲスイドウ</t>
    </rPh>
    <rPh sb="5" eb="7">
      <t>ジギョウ</t>
    </rPh>
    <rPh sb="7" eb="9">
      <t>カイケイ</t>
    </rPh>
    <rPh sb="11" eb="13">
      <t>スイドウ</t>
    </rPh>
    <rPh sb="13" eb="15">
      <t>ジギョウ</t>
    </rPh>
    <rPh sb="15" eb="17">
      <t>カイケイ</t>
    </rPh>
    <rPh sb="19" eb="22">
      <t>フタンキン</t>
    </rPh>
    <phoneticPr fontId="5"/>
  </si>
  <si>
    <t>-</t>
    <phoneticPr fontId="2"/>
  </si>
  <si>
    <t>　　　実質公債費比率　 10.2％</t>
    <phoneticPr fontId="2"/>
  </si>
  <si>
    <t>　　　715千円</t>
    <phoneticPr fontId="2"/>
  </si>
  <si>
    <t>　　  118,014千円（継続費0千円　明許繰越118,014千円　事故繰越0千円）</t>
    <phoneticPr fontId="2"/>
  </si>
  <si>
    <t>　　　標準財政規模　　　　　　　　　　　　　　　　　　　　　4,314,721千円</t>
    <phoneticPr fontId="2"/>
  </si>
  <si>
    <t>　　　元利償還金・準元利償還金に係る基準財政需要額算入額　　　565,423千円</t>
    <phoneticPr fontId="2"/>
  </si>
  <si>
    <t>　　　充当可能基金額　　　　　　　　　　　　　　　　　　 　 4,710,685千円</t>
    <phoneticPr fontId="2"/>
  </si>
  <si>
    <t>　　　特定財源見込額　　　　　　　　　　　　　　　　　　 　　　17,920千円</t>
    <phoneticPr fontId="2"/>
  </si>
  <si>
    <t>　　　将来負担額　　　　　　　　　　　　　　　　　　　　　 11,555,562千円</t>
    <phoneticPr fontId="2"/>
  </si>
  <si>
    <t>　　　地方債現在高等に係る基準財政需要額算入見込額　　　　　7,933,084千円</t>
    <phoneticPr fontId="2"/>
  </si>
  <si>
    <t>　　　一時借入金に係る利子額　　　　     　　　0千円</t>
    <phoneticPr fontId="2"/>
  </si>
  <si>
    <t>　　  コロナ対策経費としての支出は658,847千円、その財源として収入した国県等補助金は637,814千円でした。</t>
    <rPh sb="26" eb="27">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</si>
</sst>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quot;△ &quot;#,##0"/>
    <numFmt numFmtId="178" formatCode="#,##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2"/>
      <charset val="128"/>
      <scheme val="minor"/>
    </font>
    <font>
      <sz val="9"/>
      <color theme="1"/>
      <name val="ＭＳ Ｐゴシック"/>
      <family val="3"/>
      <charset val="128"/>
    </font>
    <font>
      <sz val="14"/>
      <name val="ＭＳ Ｐゴシック"/>
      <family val="3"/>
      <charset val="128"/>
    </font>
    <font>
      <sz val="11"/>
      <color theme="1"/>
      <name val="ＭＳ Ｐゴシック"/>
      <family val="2"/>
      <scheme val="minor"/>
    </font>
    <font>
      <b/>
      <sz val="18"/>
      <color theme="1"/>
      <name val="ＭＳ Ｐゴシック"/>
      <family val="2"/>
      <scheme val="minor"/>
    </font>
    <font>
      <sz val="9"/>
      <color theme="1"/>
      <name val="ＭＳ Ｐゴシック"/>
      <family val="2"/>
      <scheme val="minor"/>
    </font>
    <font>
      <b/>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b/>
      <sz val="10"/>
      <color theme="1"/>
      <name val="ＭＳ Ｐゴシック"/>
      <family val="2"/>
      <scheme val="minor"/>
    </font>
    <font>
      <sz val="10"/>
      <color theme="1"/>
      <name val="ＭＳ Ｐゴシック"/>
      <family val="2"/>
      <scheme val="minor"/>
    </font>
    <font>
      <sz val="8"/>
      <color theme="1"/>
      <name val="ＭＳ ゴシック"/>
      <family val="3"/>
      <charset val="128"/>
    </font>
    <font>
      <b/>
      <sz val="12"/>
      <color theme="1"/>
      <name val="ＭＳ Ｐゴシック"/>
      <family val="2"/>
      <scheme val="minor"/>
    </font>
    <font>
      <sz val="9"/>
      <color theme="1"/>
      <name val="ＭＳ Ｐゴシック"/>
      <family val="3"/>
      <charset val="128"/>
      <scheme val="minor"/>
    </font>
    <font>
      <b/>
      <sz val="18"/>
      <color theme="1"/>
      <name val="ＭＳ Ｐゴシック"/>
      <family val="3"/>
      <charset val="128"/>
      <scheme val="minor"/>
    </font>
    <font>
      <b/>
      <sz val="18"/>
      <name val="ＭＳ Ｐゴシック"/>
      <family val="3"/>
      <charset val="128"/>
    </font>
    <font>
      <sz val="10"/>
      <name val="ＭＳ Ｐゴシック"/>
      <family val="3"/>
      <charset val="128"/>
      <scheme val="minor"/>
    </font>
    <font>
      <sz val="11"/>
      <color theme="1"/>
      <name val="ＭＳ Ｐゴシック"/>
      <family val="3"/>
      <charset val="128"/>
      <scheme val="minor"/>
    </font>
    <font>
      <b/>
      <sz val="18"/>
      <name val="ＭＳ Ｐゴシック"/>
      <family val="3"/>
      <charset val="128"/>
      <scheme val="minor"/>
    </font>
    <font>
      <sz val="24"/>
      <name val="ＭＳ 明朝"/>
      <family val="1"/>
      <charset val="128"/>
    </font>
    <font>
      <b/>
      <sz val="11"/>
      <color theme="1"/>
      <name val="ＭＳ Ｐゴシック"/>
      <family val="3"/>
      <charset val="128"/>
    </font>
    <font>
      <sz val="11"/>
      <color theme="1"/>
      <name val="ＭＳ Ｐゴシック"/>
      <family val="3"/>
      <charset val="128"/>
    </font>
    <font>
      <sz val="11"/>
      <color theme="0"/>
      <name val="ＭＳ Ｐゴシック"/>
      <family val="2"/>
      <scheme val="minor"/>
    </font>
    <font>
      <b/>
      <sz val="11"/>
      <color theme="3"/>
      <name val="ＭＳ Ｐゴシック"/>
      <family val="2"/>
      <scheme val="minor"/>
    </font>
    <font>
      <b/>
      <sz val="9"/>
      <color theme="1"/>
      <name val="ＭＳ Ｐゴシック"/>
      <family val="3"/>
      <charset val="128"/>
    </font>
    <font>
      <sz val="10"/>
      <color theme="1"/>
      <name val="ＭＳ Ｐゴシック"/>
      <family val="3"/>
      <charset val="128"/>
    </font>
    <font>
      <sz val="12"/>
      <name val="ＭＳ Ｐゴシック"/>
      <family val="3"/>
      <charset val="128"/>
    </font>
    <font>
      <sz val="9"/>
      <color rgb="FFFF0000"/>
      <name val="ＭＳ Ｐゴシック"/>
      <family val="3"/>
      <charset val="128"/>
    </font>
    <font>
      <sz val="9"/>
      <color rgb="FFFF0000"/>
      <name val="ＭＳ Ｐゴシック"/>
      <family val="2"/>
      <scheme val="minor"/>
    </font>
    <font>
      <b/>
      <sz val="18"/>
      <color theme="1"/>
      <name val="ＭＳ Ｐゴシック"/>
      <family val="3"/>
      <charset val="128"/>
    </font>
    <font>
      <u/>
      <sz val="8"/>
      <color theme="1"/>
      <name val="ＭＳ ゴシック"/>
      <family val="3"/>
      <charset val="128"/>
    </font>
    <font>
      <i/>
      <sz val="10"/>
      <color theme="1"/>
      <name val="ＭＳ Ｐゴシック"/>
      <family val="3"/>
      <charset val="128"/>
    </font>
    <font>
      <b/>
      <sz val="8"/>
      <color theme="1"/>
      <name val="ＭＳ ゴシック"/>
      <family val="3"/>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10" fillId="0" borderId="0"/>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4" fillId="0" borderId="1" xfId="0" applyFont="1" applyBorder="1">
      <alignmen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8" fillId="0" borderId="0" xfId="1" applyFont="1" applyAlignment="1">
      <alignment horizontal="left" vertical="center"/>
    </xf>
    <xf numFmtId="0" fontId="6" fillId="0" borderId="0" xfId="1" applyFont="1" applyAlignment="1">
      <alignment horizontal="center" vertical="center"/>
    </xf>
    <xf numFmtId="0" fontId="5" fillId="0" borderId="0" xfId="0" applyFont="1" applyAlignment="1">
      <alignment horizontal="center" vertical="center"/>
    </xf>
    <xf numFmtId="0" fontId="6" fillId="0" borderId="0" xfId="1" applyFont="1">
      <alignment vertical="center"/>
    </xf>
    <xf numFmtId="0" fontId="9" fillId="0" borderId="1" xfId="1" applyFont="1" applyBorder="1">
      <alignment vertical="center"/>
    </xf>
    <xf numFmtId="176" fontId="6" fillId="0" borderId="3" xfId="1" applyNumberFormat="1" applyFont="1" applyBorder="1" applyAlignment="1">
      <alignment horizontal="right" vertical="center" wrapText="1"/>
    </xf>
    <xf numFmtId="176" fontId="6" fillId="0" borderId="3" xfId="1" applyNumberFormat="1" applyFont="1" applyBorder="1" applyAlignment="1">
      <alignment horizontal="right" vertical="center"/>
    </xf>
    <xf numFmtId="176" fontId="6" fillId="0" borderId="0" xfId="1" applyNumberFormat="1" applyFont="1" applyAlignment="1">
      <alignment horizontal="center" vertical="center"/>
    </xf>
    <xf numFmtId="3" fontId="11" fillId="0" borderId="0" xfId="2" applyNumberFormat="1" applyFont="1"/>
    <xf numFmtId="3" fontId="12" fillId="0" borderId="0" xfId="2" applyNumberFormat="1" applyFont="1"/>
    <xf numFmtId="3" fontId="10" fillId="0" borderId="0" xfId="2" applyNumberFormat="1"/>
    <xf numFmtId="3" fontId="13" fillId="0" borderId="0" xfId="2" applyNumberFormat="1" applyFont="1"/>
    <xf numFmtId="3" fontId="10" fillId="0" borderId="0" xfId="2" applyNumberFormat="1" applyAlignment="1">
      <alignment horizontal="right"/>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5" fillId="0" borderId="2" xfId="2" applyNumberFormat="1" applyFont="1" applyBorder="1" applyAlignment="1">
      <alignment horizontal="left" vertical="center" wrapText="1" shrinkToFit="1"/>
    </xf>
    <xf numFmtId="3" fontId="12" fillId="0" borderId="2" xfId="2" applyNumberFormat="1" applyFont="1" applyBorder="1" applyAlignment="1">
      <alignment horizontal="right" vertical="center"/>
    </xf>
    <xf numFmtId="3" fontId="16"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7"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xf>
    <xf numFmtId="3" fontId="15"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shrinkToFit="1"/>
    </xf>
    <xf numFmtId="3" fontId="12" fillId="0" borderId="6" xfId="2" applyNumberFormat="1" applyFont="1" applyBorder="1" applyAlignment="1">
      <alignment horizontal="center" vertical="center"/>
    </xf>
    <xf numFmtId="3" fontId="12" fillId="0" borderId="7" xfId="2" applyNumberFormat="1" applyFont="1" applyBorder="1" applyAlignment="1">
      <alignment horizontal="left" vertical="center"/>
    </xf>
    <xf numFmtId="3" fontId="12" fillId="0" borderId="2" xfId="2" applyNumberFormat="1" applyFont="1" applyBorder="1" applyAlignment="1">
      <alignment vertical="center"/>
    </xf>
    <xf numFmtId="3" fontId="12" fillId="3" borderId="8" xfId="2" applyNumberFormat="1" applyFont="1" applyFill="1" applyBorder="1" applyAlignment="1">
      <alignment horizontal="center" vertical="center"/>
    </xf>
    <xf numFmtId="3" fontId="12" fillId="3" borderId="9" xfId="2" applyNumberFormat="1" applyFont="1" applyFill="1" applyBorder="1" applyAlignment="1">
      <alignment horizontal="center" vertical="center"/>
    </xf>
    <xf numFmtId="3" fontId="12" fillId="3" borderId="4" xfId="2" applyNumberFormat="1" applyFont="1" applyFill="1" applyBorder="1" applyAlignment="1">
      <alignment horizontal="center" vertical="center"/>
    </xf>
    <xf numFmtId="3" fontId="12" fillId="3" borderId="10" xfId="2" applyNumberFormat="1" applyFont="1" applyFill="1" applyBorder="1" applyAlignment="1">
      <alignment horizontal="center" vertical="center"/>
    </xf>
    <xf numFmtId="3" fontId="12" fillId="0" borderId="10" xfId="2" applyNumberFormat="1" applyFont="1" applyBorder="1" applyAlignment="1">
      <alignment horizontal="right" vertical="center"/>
    </xf>
    <xf numFmtId="3" fontId="10" fillId="0" borderId="0" xfId="2" applyNumberFormat="1" applyAlignment="1">
      <alignment vertical="center"/>
    </xf>
    <xf numFmtId="3" fontId="10" fillId="0" borderId="0" xfId="2" applyNumberFormat="1" applyAlignment="1">
      <alignment horizontal="right" vertical="center"/>
    </xf>
    <xf numFmtId="3" fontId="12" fillId="0" borderId="13" xfId="2" applyNumberFormat="1" applyFont="1" applyBorder="1" applyAlignment="1">
      <alignment horizontal="center" vertical="center"/>
    </xf>
    <xf numFmtId="0" fontId="20" fillId="0" borderId="0" xfId="2" applyFont="1" applyAlignment="1">
      <alignment horizontal="left" vertical="center"/>
    </xf>
    <xf numFmtId="0" fontId="23" fillId="0" borderId="1" xfId="0" applyFont="1" applyBorder="1">
      <alignment vertical="center"/>
    </xf>
    <xf numFmtId="0" fontId="24" fillId="0" borderId="1" xfId="1" applyFont="1" applyBorder="1">
      <alignment vertical="center"/>
    </xf>
    <xf numFmtId="0" fontId="6" fillId="3"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0" xfId="0" applyFont="1" applyAlignment="1">
      <alignment horizontal="right"/>
    </xf>
    <xf numFmtId="0" fontId="7" fillId="0" borderId="0" xfId="0" applyFont="1" applyAlignment="1">
      <alignment horizontal="right"/>
    </xf>
    <xf numFmtId="176" fontId="25" fillId="0" borderId="2" xfId="0" applyNumberFormat="1" applyFont="1" applyBorder="1" applyAlignment="1">
      <alignment horizontal="right" vertical="center"/>
    </xf>
    <xf numFmtId="176" fontId="6" fillId="0" borderId="2" xfId="1" applyNumberFormat="1" applyFont="1" applyBorder="1" applyAlignment="1">
      <alignment horizontal="right" vertical="center" wrapText="1"/>
    </xf>
    <xf numFmtId="0" fontId="6" fillId="0" borderId="0" xfId="1" applyFont="1" applyAlignment="1">
      <alignment horizontal="left" vertical="center"/>
    </xf>
    <xf numFmtId="3" fontId="12" fillId="0" borderId="0" xfId="2" applyNumberFormat="1" applyFont="1" applyAlignment="1">
      <alignment horizontal="center" vertical="center"/>
    </xf>
    <xf numFmtId="0" fontId="27" fillId="0" borderId="1" xfId="0" applyFont="1" applyBorder="1">
      <alignment vertical="center"/>
    </xf>
    <xf numFmtId="3" fontId="18" fillId="3" borderId="16" xfId="2" applyNumberFormat="1" applyFont="1" applyFill="1" applyBorder="1" applyAlignment="1">
      <alignment horizontal="center" vertical="center" shrinkToFit="1"/>
    </xf>
    <xf numFmtId="3" fontId="18" fillId="3" borderId="17" xfId="2" applyNumberFormat="1" applyFont="1" applyFill="1" applyBorder="1" applyAlignment="1">
      <alignment horizontal="center" vertical="center" shrinkToFit="1"/>
    </xf>
    <xf numFmtId="3" fontId="18" fillId="3" borderId="18" xfId="2" applyNumberFormat="1" applyFont="1" applyFill="1" applyBorder="1" applyAlignment="1">
      <alignment horizontal="center" vertical="center" shrinkToFit="1"/>
    </xf>
    <xf numFmtId="3" fontId="26" fillId="0" borderId="0" xfId="2" applyNumberFormat="1" applyFont="1" applyAlignment="1">
      <alignment vertical="center"/>
    </xf>
    <xf numFmtId="0" fontId="20" fillId="0" borderId="0" xfId="2" applyFont="1" applyAlignment="1">
      <alignment vertical="center"/>
    </xf>
    <xf numFmtId="0" fontId="12" fillId="0" borderId="0" xfId="2" applyFont="1"/>
    <xf numFmtId="176" fontId="6" fillId="0" borderId="2" xfId="1" applyNumberFormat="1" applyFont="1" applyBorder="1" applyAlignment="1">
      <alignment horizontal="right" vertical="center"/>
    </xf>
    <xf numFmtId="3" fontId="10" fillId="0" borderId="0" xfId="2" applyNumberFormat="1" applyAlignment="1">
      <alignment horizontal="left" vertical="center"/>
    </xf>
    <xf numFmtId="3" fontId="5" fillId="0" borderId="10" xfId="2" applyNumberFormat="1" applyFont="1" applyBorder="1" applyAlignment="1">
      <alignment vertical="center"/>
    </xf>
    <xf numFmtId="3" fontId="5" fillId="0" borderId="2" xfId="2" applyNumberFormat="1" applyFont="1" applyBorder="1" applyAlignment="1">
      <alignment horizontal="right" vertical="center"/>
    </xf>
    <xf numFmtId="3" fontId="5" fillId="0" borderId="10" xfId="2" applyNumberFormat="1" applyFont="1" applyBorder="1" applyAlignment="1">
      <alignment horizontal="center" vertical="center"/>
    </xf>
    <xf numFmtId="3" fontId="19" fillId="0" borderId="2" xfId="2" applyNumberFormat="1" applyFont="1" applyBorder="1" applyAlignment="1">
      <alignment horizontal="right" vertical="center"/>
    </xf>
    <xf numFmtId="3" fontId="11" fillId="0" borderId="0" xfId="2" applyNumberFormat="1" applyFont="1" applyAlignment="1">
      <alignment vertical="center"/>
    </xf>
    <xf numFmtId="3" fontId="12" fillId="0" borderId="0" xfId="2" applyNumberFormat="1" applyFont="1" applyAlignment="1">
      <alignment vertical="center"/>
    </xf>
    <xf numFmtId="3" fontId="19" fillId="0" borderId="0" xfId="2" applyNumberFormat="1" applyFont="1" applyAlignment="1">
      <alignment horizontal="right" vertical="center"/>
    </xf>
    <xf numFmtId="3" fontId="19" fillId="3" borderId="19" xfId="2" applyNumberFormat="1" applyFont="1" applyFill="1" applyBorder="1" applyAlignment="1">
      <alignment vertical="center"/>
    </xf>
    <xf numFmtId="3" fontId="19" fillId="0" borderId="20" xfId="2" applyNumberFormat="1" applyFont="1" applyBorder="1" applyAlignment="1">
      <alignment horizontal="right" vertical="center"/>
    </xf>
    <xf numFmtId="3" fontId="19" fillId="0" borderId="21" xfId="2" applyNumberFormat="1" applyFont="1" applyBorder="1" applyAlignment="1">
      <alignment horizontal="right" vertical="center"/>
    </xf>
    <xf numFmtId="3" fontId="19" fillId="3" borderId="22" xfId="2" applyNumberFormat="1" applyFont="1" applyFill="1" applyBorder="1" applyAlignment="1">
      <alignment vertical="center"/>
    </xf>
    <xf numFmtId="3" fontId="19" fillId="0" borderId="23" xfId="2" applyNumberFormat="1" applyFont="1" applyBorder="1" applyAlignment="1">
      <alignment horizontal="right" vertical="center"/>
    </xf>
    <xf numFmtId="3" fontId="19" fillId="3" borderId="24" xfId="2" applyNumberFormat="1" applyFont="1" applyFill="1" applyBorder="1" applyAlignment="1">
      <alignment vertical="center"/>
    </xf>
    <xf numFmtId="3" fontId="19" fillId="0" borderId="25" xfId="2" applyNumberFormat="1" applyFont="1" applyBorder="1" applyAlignment="1">
      <alignment horizontal="right" vertical="center"/>
    </xf>
    <xf numFmtId="3" fontId="19" fillId="0" borderId="26" xfId="2" applyNumberFormat="1" applyFont="1"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 fontId="29" fillId="0" borderId="0" xfId="0" applyNumberFormat="1" applyFont="1" applyAlignment="1"/>
    <xf numFmtId="3" fontId="8" fillId="0" borderId="0" xfId="0" applyNumberFormat="1" applyFont="1" applyAlignment="1"/>
    <xf numFmtId="3" fontId="30" fillId="0" borderId="0" xfId="0" applyNumberFormat="1" applyFont="1" applyAlignment="1">
      <alignment horizontal="right"/>
    </xf>
    <xf numFmtId="3" fontId="8" fillId="3" borderId="2" xfId="0" applyNumberFormat="1" applyFont="1" applyFill="1" applyBorder="1" applyAlignment="1">
      <alignment horizontal="center" vertical="center"/>
    </xf>
    <xf numFmtId="3" fontId="8" fillId="3" borderId="2" xfId="0" applyNumberFormat="1" applyFont="1" applyFill="1" applyBorder="1" applyAlignment="1">
      <alignment horizontal="center" vertical="center" wrapText="1"/>
    </xf>
    <xf numFmtId="3" fontId="8" fillId="0" borderId="2" xfId="0" applyNumberFormat="1" applyFont="1" applyBorder="1" applyAlignment="1">
      <alignment horizontal="left"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3" fontId="12" fillId="0" borderId="2" xfId="2" applyNumberFormat="1" applyFont="1" applyBorder="1" applyAlignment="1">
      <alignment horizontal="left" vertical="center" indent="1"/>
    </xf>
    <xf numFmtId="3" fontId="8" fillId="0" borderId="2" xfId="2" applyNumberFormat="1" applyFont="1" applyBorder="1" applyAlignment="1">
      <alignment horizontal="left" vertical="center"/>
    </xf>
    <xf numFmtId="3" fontId="8" fillId="0" borderId="2" xfId="2" applyNumberFormat="1" applyFont="1" applyBorder="1" applyAlignment="1">
      <alignment horizontal="center" vertical="center"/>
    </xf>
    <xf numFmtId="41" fontId="8" fillId="0" borderId="2" xfId="2" applyNumberFormat="1" applyFont="1" applyBorder="1" applyAlignment="1">
      <alignment horizontal="right" vertical="center"/>
    </xf>
    <xf numFmtId="3" fontId="12" fillId="0" borderId="7" xfId="2" applyNumberFormat="1" applyFont="1" applyBorder="1" applyAlignment="1">
      <alignment horizontal="left" vertical="center" indent="1"/>
    </xf>
    <xf numFmtId="41" fontId="12" fillId="0" borderId="7" xfId="2" applyNumberFormat="1" applyFont="1" applyBorder="1" applyAlignment="1">
      <alignment vertical="center"/>
    </xf>
    <xf numFmtId="41" fontId="12" fillId="0" borderId="2" xfId="2" applyNumberFormat="1" applyFont="1" applyBorder="1" applyAlignment="1">
      <alignment vertical="center"/>
    </xf>
    <xf numFmtId="3" fontId="8" fillId="3" borderId="10" xfId="0" applyNumberFormat="1" applyFont="1" applyFill="1" applyBorder="1" applyAlignment="1">
      <alignment horizontal="center" vertical="center"/>
    </xf>
    <xf numFmtId="3" fontId="8" fillId="0" borderId="10" xfId="0" applyNumberFormat="1" applyFont="1" applyBorder="1" applyAlignment="1">
      <alignment horizontal="right" vertical="center"/>
    </xf>
    <xf numFmtId="41" fontId="8" fillId="0" borderId="2" xfId="0" applyNumberFormat="1" applyFont="1" applyBorder="1" applyAlignment="1">
      <alignment horizontal="right" vertical="center"/>
    </xf>
    <xf numFmtId="3" fontId="12" fillId="0" borderId="13" xfId="2" applyNumberFormat="1" applyFont="1" applyBorder="1" applyAlignment="1">
      <alignment horizontal="right" vertical="center"/>
    </xf>
    <xf numFmtId="3" fontId="8" fillId="0" borderId="2" xfId="0" applyNumberFormat="1" applyFont="1" applyBorder="1" applyAlignment="1">
      <alignment horizontal="left" vertical="center" indent="1"/>
    </xf>
    <xf numFmtId="3" fontId="8" fillId="0" borderId="6" xfId="0" applyNumberFormat="1" applyFont="1" applyBorder="1" applyAlignment="1">
      <alignment horizontal="center" vertical="center"/>
    </xf>
    <xf numFmtId="3" fontId="8" fillId="0" borderId="6" xfId="0" applyNumberFormat="1" applyFont="1" applyBorder="1" applyAlignment="1">
      <alignment horizontal="right" vertical="center"/>
    </xf>
    <xf numFmtId="3" fontId="8" fillId="0" borderId="2" xfId="0" applyNumberFormat="1" applyFont="1" applyBorder="1" applyAlignment="1">
      <alignment horizontal="left" vertical="center" wrapText="1"/>
    </xf>
    <xf numFmtId="3" fontId="8" fillId="0" borderId="7" xfId="0" applyNumberFormat="1" applyFont="1" applyBorder="1" applyAlignment="1">
      <alignment horizontal="left" vertical="center"/>
    </xf>
    <xf numFmtId="3" fontId="8" fillId="0" borderId="7" xfId="0" applyNumberFormat="1" applyFont="1" applyBorder="1" applyAlignment="1">
      <alignment horizontal="right" vertical="center"/>
    </xf>
    <xf numFmtId="3" fontId="8" fillId="0" borderId="13"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8" fillId="4" borderId="13" xfId="0" applyNumberFormat="1" applyFont="1" applyFill="1" applyBorder="1" applyAlignment="1">
      <alignment horizontal="center" vertical="center"/>
    </xf>
    <xf numFmtId="3" fontId="8" fillId="4" borderId="2" xfId="0" applyNumberFormat="1" applyFont="1" applyFill="1" applyBorder="1" applyAlignment="1">
      <alignment horizontal="right" vertical="center"/>
    </xf>
    <xf numFmtId="3" fontId="8" fillId="0" borderId="2" xfId="0" applyNumberFormat="1" applyFont="1" applyBorder="1">
      <alignment vertical="center"/>
    </xf>
    <xf numFmtId="41" fontId="33" fillId="0" borderId="2" xfId="0" applyNumberFormat="1" applyFont="1" applyBorder="1" applyAlignment="1">
      <alignment horizontal="right" vertical="center"/>
    </xf>
    <xf numFmtId="0" fontId="34" fillId="0" borderId="0" xfId="0" applyFont="1" applyAlignment="1">
      <alignment horizontal="left" vertical="center"/>
    </xf>
    <xf numFmtId="3" fontId="34" fillId="0" borderId="0" xfId="0" applyNumberFormat="1" applyFont="1" applyAlignment="1">
      <alignment horizontal="right"/>
    </xf>
    <xf numFmtId="41" fontId="12" fillId="0" borderId="2" xfId="2" applyNumberFormat="1" applyFont="1" applyBorder="1" applyAlignment="1">
      <alignment horizontal="right" vertical="center"/>
    </xf>
    <xf numFmtId="41" fontId="12" fillId="0" borderId="6" xfId="2" applyNumberFormat="1" applyFont="1" applyBorder="1" applyAlignment="1">
      <alignment vertical="center"/>
    </xf>
    <xf numFmtId="41" fontId="12" fillId="0" borderId="7" xfId="2" applyNumberFormat="1" applyFont="1" applyBorder="1" applyAlignment="1">
      <alignment horizontal="right" vertical="center"/>
    </xf>
    <xf numFmtId="10" fontId="35" fillId="0" borderId="0" xfId="4" applyNumberFormat="1" applyFont="1" applyFill="1" applyBorder="1" applyAlignment="1">
      <alignment horizontal="right" vertical="center"/>
    </xf>
    <xf numFmtId="10" fontId="12" fillId="0" borderId="0" xfId="4" applyNumberFormat="1" applyFont="1" applyAlignment="1"/>
    <xf numFmtId="3" fontId="8" fillId="0" borderId="2" xfId="0" applyNumberFormat="1" applyFont="1" applyBorder="1" applyAlignment="1">
      <alignment horizontal="left" vertical="center" indent="2"/>
    </xf>
    <xf numFmtId="3" fontId="8" fillId="0" borderId="7" xfId="0" applyNumberFormat="1" applyFont="1" applyBorder="1" applyAlignment="1">
      <alignment horizontal="left" vertical="center" indent="2"/>
    </xf>
    <xf numFmtId="3" fontId="12" fillId="0" borderId="0" xfId="2" applyNumberFormat="1" applyFont="1" applyAlignment="1">
      <alignment horizontal="center"/>
    </xf>
    <xf numFmtId="3" fontId="36" fillId="0" borderId="0" xfId="0" applyNumberFormat="1" applyFont="1" applyAlignment="1">
      <alignment horizontal="center"/>
    </xf>
    <xf numFmtId="3" fontId="37" fillId="0" borderId="0" xfId="2" applyNumberFormat="1" applyFont="1"/>
    <xf numFmtId="41" fontId="12" fillId="0" borderId="10" xfId="2" applyNumberFormat="1" applyFont="1" applyBorder="1" applyAlignment="1">
      <alignment horizontal="right" vertical="center"/>
    </xf>
    <xf numFmtId="4" fontId="8" fillId="0" borderId="2" xfId="0" applyNumberFormat="1" applyFont="1" applyBorder="1" applyAlignment="1">
      <alignment horizontal="right" vertical="center"/>
    </xf>
    <xf numFmtId="0" fontId="8" fillId="0" borderId="0" xfId="0" applyFont="1" applyAlignment="1"/>
    <xf numFmtId="0" fontId="30" fillId="0" borderId="0" xfId="0" applyFont="1" applyAlignment="1"/>
    <xf numFmtId="38" fontId="30" fillId="0" borderId="0" xfId="5" applyFont="1" applyAlignment="1">
      <alignment horizontal="right"/>
    </xf>
    <xf numFmtId="3" fontId="8" fillId="0" borderId="13" xfId="0" applyNumberFormat="1" applyFont="1" applyBorder="1">
      <alignment vertical="center"/>
    </xf>
    <xf numFmtId="3" fontId="8" fillId="4" borderId="13" xfId="0" applyNumberFormat="1" applyFont="1" applyFill="1" applyBorder="1">
      <alignment vertical="center"/>
    </xf>
    <xf numFmtId="0" fontId="20" fillId="0" borderId="0" xfId="2" applyFont="1"/>
    <xf numFmtId="0" fontId="20" fillId="0" borderId="1" xfId="2" applyFont="1" applyBorder="1"/>
    <xf numFmtId="0" fontId="20" fillId="0" borderId="2" xfId="2" applyFont="1" applyBorder="1"/>
    <xf numFmtId="0" fontId="20" fillId="0" borderId="0" xfId="2" applyFont="1" applyAlignment="1">
      <alignment horizontal="center"/>
    </xf>
    <xf numFmtId="0" fontId="39" fillId="0" borderId="0" xfId="2" applyFont="1"/>
    <xf numFmtId="0" fontId="8" fillId="0" borderId="15" xfId="2" applyFont="1" applyBorder="1"/>
    <xf numFmtId="0" fontId="30" fillId="0" borderId="0" xfId="2" applyFont="1" applyAlignment="1">
      <alignment horizontal="right" vertical="center"/>
    </xf>
    <xf numFmtId="0" fontId="30" fillId="0" borderId="0" xfId="2" applyFont="1" applyAlignment="1">
      <alignment horizontal="left" vertical="center"/>
    </xf>
    <xf numFmtId="0" fontId="29" fillId="0" borderId="0" xfId="2" applyFont="1" applyAlignment="1">
      <alignment horizontal="right" vertical="center"/>
    </xf>
    <xf numFmtId="41" fontId="12" fillId="0" borderId="6" xfId="2" applyNumberFormat="1" applyFont="1" applyBorder="1" applyAlignment="1">
      <alignment horizontal="right" vertical="center"/>
    </xf>
    <xf numFmtId="0" fontId="12" fillId="0" borderId="0" xfId="4" applyNumberFormat="1" applyFont="1" applyAlignment="1"/>
    <xf numFmtId="0" fontId="15" fillId="0" borderId="0" xfId="2" applyFont="1"/>
    <xf numFmtId="0" fontId="20" fillId="0" borderId="2" xfId="2" applyFont="1" applyBorder="1" applyAlignment="1">
      <alignment horizontal="center" vertical="center"/>
    </xf>
    <xf numFmtId="0" fontId="8" fillId="0" borderId="0" xfId="2" applyFont="1"/>
    <xf numFmtId="0" fontId="34" fillId="0" borderId="14" xfId="2" applyFont="1" applyBorder="1" applyAlignment="1">
      <alignment horizontal="left" vertical="center"/>
    </xf>
    <xf numFmtId="0" fontId="34" fillId="0" borderId="14" xfId="2" applyFont="1" applyBorder="1"/>
    <xf numFmtId="0" fontId="34" fillId="0" borderId="2" xfId="2" applyFont="1" applyBorder="1" applyAlignment="1">
      <alignment horizontal="left" vertical="center"/>
    </xf>
    <xf numFmtId="0" fontId="34" fillId="0" borderId="2" xfId="2" applyFont="1" applyBorder="1"/>
    <xf numFmtId="0" fontId="29" fillId="3" borderId="2" xfId="2" applyFont="1" applyFill="1" applyBorder="1" applyAlignment="1">
      <alignment horizontal="center" vertical="center"/>
    </xf>
    <xf numFmtId="41" fontId="8" fillId="0" borderId="6" xfId="0" applyNumberFormat="1" applyFont="1" applyBorder="1" applyAlignment="1">
      <alignment horizontal="right" vertical="center"/>
    </xf>
    <xf numFmtId="0" fontId="20" fillId="0" borderId="2" xfId="2" applyFont="1" applyBorder="1" applyAlignment="1">
      <alignment horizontal="center" vertical="center" shrinkToFit="1"/>
    </xf>
    <xf numFmtId="41" fontId="20" fillId="0" borderId="3" xfId="2" applyNumberFormat="1" applyFont="1" applyBorder="1" applyAlignment="1">
      <alignment horizontal="right"/>
    </xf>
    <xf numFmtId="41" fontId="20" fillId="0" borderId="4" xfId="2" applyNumberFormat="1" applyFont="1" applyBorder="1"/>
    <xf numFmtId="38" fontId="20" fillId="0" borderId="3" xfId="5" applyFont="1" applyBorder="1" applyAlignment="1">
      <alignment horizontal="right"/>
    </xf>
    <xf numFmtId="0" fontId="20" fillId="0" borderId="4" xfId="2" applyFont="1" applyBorder="1"/>
    <xf numFmtId="3" fontId="20" fillId="0" borderId="3" xfId="2" applyNumberFormat="1" applyFont="1" applyBorder="1" applyAlignment="1">
      <alignment horizontal="right"/>
    </xf>
    <xf numFmtId="0" fontId="20" fillId="0" borderId="2" xfId="2" applyFont="1" applyBorder="1" applyAlignment="1">
      <alignment horizontal="right"/>
    </xf>
    <xf numFmtId="3" fontId="8" fillId="0" borderId="0" xfId="2" applyNumberFormat="1" applyFont="1"/>
    <xf numFmtId="177" fontId="20" fillId="0" borderId="1" xfId="2" applyNumberFormat="1" applyFont="1" applyBorder="1"/>
    <xf numFmtId="177" fontId="20" fillId="0" borderId="0" xfId="2" applyNumberFormat="1" applyFont="1"/>
    <xf numFmtId="177" fontId="42" fillId="0" borderId="0" xfId="2" applyNumberFormat="1" applyFont="1" applyAlignment="1">
      <alignment horizontal="right"/>
    </xf>
    <xf numFmtId="177" fontId="20" fillId="0" borderId="0" xfId="2" applyNumberFormat="1" applyFont="1" applyAlignment="1">
      <alignment horizontal="right"/>
    </xf>
    <xf numFmtId="176" fontId="6" fillId="0" borderId="5" xfId="1" applyNumberFormat="1" applyFont="1" applyBorder="1" applyAlignment="1">
      <alignment horizontal="right" vertical="center"/>
    </xf>
    <xf numFmtId="178" fontId="8" fillId="0" borderId="2" xfId="0" applyNumberFormat="1" applyFont="1" applyBorder="1" applyAlignment="1">
      <alignment horizontal="right" vertical="center"/>
    </xf>
    <xf numFmtId="41" fontId="8" fillId="0" borderId="13" xfId="0" applyNumberFormat="1" applyFont="1" applyBorder="1" applyAlignment="1">
      <alignment horizontal="right" vertical="center"/>
    </xf>
    <xf numFmtId="178" fontId="8" fillId="0" borderId="2" xfId="4" applyNumberFormat="1" applyFont="1" applyBorder="1" applyAlignment="1">
      <alignment horizontal="right" vertical="center"/>
    </xf>
    <xf numFmtId="178" fontId="8" fillId="0" borderId="13" xfId="0" applyNumberFormat="1" applyFont="1" applyBorder="1" applyAlignment="1">
      <alignment horizontal="right" vertical="center"/>
    </xf>
    <xf numFmtId="178" fontId="8" fillId="0" borderId="2" xfId="3" applyNumberFormat="1" applyFont="1" applyBorder="1" applyAlignment="1">
      <alignment horizontal="right" vertical="center"/>
    </xf>
    <xf numFmtId="178" fontId="12" fillId="0" borderId="2" xfId="2" applyNumberFormat="1" applyFont="1" applyBorder="1" applyAlignment="1">
      <alignment horizontal="right" vertical="center"/>
    </xf>
    <xf numFmtId="178" fontId="12" fillId="0" borderId="2" xfId="3" applyNumberFormat="1" applyFont="1" applyBorder="1" applyAlignment="1">
      <alignment horizontal="right" vertical="center"/>
    </xf>
    <xf numFmtId="0" fontId="42" fillId="0" borderId="0" xfId="2" applyFont="1" applyAlignment="1">
      <alignment horizontal="left" vertical="center"/>
    </xf>
    <xf numFmtId="0" fontId="42" fillId="0" borderId="0" xfId="2" applyFont="1"/>
    <xf numFmtId="0" fontId="42" fillId="0" borderId="0" xfId="2" applyFont="1" applyAlignment="1">
      <alignment vertical="center"/>
    </xf>
    <xf numFmtId="3" fontId="12" fillId="0" borderId="2" xfId="2" applyNumberFormat="1" applyFont="1" applyBorder="1"/>
    <xf numFmtId="178" fontId="12" fillId="0" borderId="2" xfId="2" applyNumberFormat="1" applyFont="1" applyBorder="1"/>
    <xf numFmtId="3" fontId="34" fillId="0" borderId="14" xfId="0" applyNumberFormat="1" applyFont="1" applyBorder="1" applyAlignment="1">
      <alignment horizontal="right"/>
    </xf>
    <xf numFmtId="0" fontId="34" fillId="0" borderId="14" xfId="0" applyFont="1" applyBorder="1" applyAlignment="1"/>
    <xf numFmtId="3" fontId="40" fillId="0" borderId="14" xfId="0" applyNumberFormat="1" applyFont="1" applyBorder="1" applyAlignment="1">
      <alignment horizontal="right"/>
    </xf>
    <xf numFmtId="3" fontId="34" fillId="0" borderId="2" xfId="0" applyNumberFormat="1" applyFont="1" applyBorder="1" applyAlignment="1">
      <alignment horizontal="right"/>
    </xf>
    <xf numFmtId="0" fontId="34" fillId="0" borderId="2" xfId="0" applyFont="1" applyBorder="1" applyAlignment="1"/>
    <xf numFmtId="3" fontId="40" fillId="0" borderId="2" xfId="0" applyNumberFormat="1" applyFont="1" applyBorder="1" applyAlignment="1">
      <alignment horizontal="right"/>
    </xf>
    <xf numFmtId="178" fontId="6" fillId="0" borderId="3" xfId="1" applyNumberFormat="1" applyFont="1" applyBorder="1" applyAlignment="1">
      <alignment horizontal="right" vertical="center" wrapText="1"/>
    </xf>
    <xf numFmtId="178" fontId="25" fillId="0" borderId="2" xfId="0" applyNumberFormat="1" applyFont="1" applyBorder="1" applyAlignment="1">
      <alignment horizontal="right" vertical="center"/>
    </xf>
    <xf numFmtId="178" fontId="6" fillId="0" borderId="3" xfId="1" applyNumberFormat="1" applyFont="1" applyBorder="1" applyAlignment="1">
      <alignment horizontal="right" vertical="center"/>
    </xf>
    <xf numFmtId="41" fontId="6" fillId="0" borderId="3" xfId="1" applyNumberFormat="1" applyFont="1" applyBorder="1" applyAlignment="1">
      <alignment horizontal="right" vertical="center" wrapText="1"/>
    </xf>
    <xf numFmtId="41" fontId="25" fillId="0" borderId="2" xfId="0" applyNumberFormat="1" applyFont="1" applyBorder="1" applyAlignment="1">
      <alignment horizontal="right" vertical="center"/>
    </xf>
    <xf numFmtId="178" fontId="0" fillId="0" borderId="0" xfId="0" applyNumberFormat="1">
      <alignment vertical="center"/>
    </xf>
    <xf numFmtId="178" fontId="6" fillId="0" borderId="0" xfId="1" applyNumberFormat="1" applyFont="1">
      <alignment vertical="center"/>
    </xf>
    <xf numFmtId="178" fontId="6" fillId="0" borderId="0" xfId="1" applyNumberFormat="1" applyFont="1" applyAlignment="1">
      <alignment horizontal="center" vertical="center"/>
    </xf>
    <xf numFmtId="3" fontId="34" fillId="0" borderId="14" xfId="2" applyNumberFormat="1" applyFont="1" applyBorder="1" applyAlignment="1">
      <alignment horizontal="right"/>
    </xf>
    <xf numFmtId="3" fontId="34" fillId="0" borderId="2" xfId="2" applyNumberFormat="1" applyFont="1" applyBorder="1" applyAlignment="1">
      <alignment horizontal="right"/>
    </xf>
    <xf numFmtId="3" fontId="40" fillId="0" borderId="14" xfId="2" applyNumberFormat="1" applyFont="1" applyBorder="1" applyAlignment="1">
      <alignment horizontal="right"/>
    </xf>
    <xf numFmtId="3" fontId="40" fillId="0" borderId="2" xfId="2" applyNumberFormat="1" applyFont="1" applyBorder="1" applyAlignment="1">
      <alignment horizontal="right"/>
    </xf>
    <xf numFmtId="178" fontId="6" fillId="0" borderId="2" xfId="1" applyNumberFormat="1" applyFont="1" applyBorder="1" applyAlignment="1">
      <alignment horizontal="right" vertical="center" wrapText="1"/>
    </xf>
    <xf numFmtId="41" fontId="6" fillId="0" borderId="2" xfId="1" applyNumberFormat="1" applyFont="1" applyBorder="1" applyAlignment="1">
      <alignment horizontal="right" vertical="center" wrapText="1"/>
    </xf>
    <xf numFmtId="178" fontId="6" fillId="0" borderId="2" xfId="1" applyNumberFormat="1" applyFont="1" applyBorder="1" applyAlignment="1">
      <alignment horizontal="right" vertical="center"/>
    </xf>
    <xf numFmtId="41" fontId="6" fillId="0" borderId="3" xfId="1" applyNumberFormat="1" applyFont="1" applyBorder="1" applyAlignment="1">
      <alignment horizontal="right" vertical="center"/>
    </xf>
    <xf numFmtId="178" fontId="6" fillId="0" borderId="40" xfId="1" applyNumberFormat="1" applyFont="1" applyBorder="1" applyAlignment="1">
      <alignment horizontal="right" vertical="center" wrapText="1"/>
    </xf>
    <xf numFmtId="178" fontId="6" fillId="0" borderId="13" xfId="1" applyNumberFormat="1" applyFont="1" applyBorder="1" applyAlignment="1">
      <alignment horizontal="right" vertical="center" wrapText="1"/>
    </xf>
    <xf numFmtId="178" fontId="6" fillId="0" borderId="40" xfId="1" applyNumberFormat="1" applyFont="1" applyBorder="1" applyAlignment="1">
      <alignment horizontal="right" vertical="center"/>
    </xf>
    <xf numFmtId="178" fontId="6" fillId="0" borderId="13" xfId="1" applyNumberFormat="1" applyFont="1" applyBorder="1" applyAlignment="1">
      <alignment horizontal="right" vertical="center"/>
    </xf>
    <xf numFmtId="0" fontId="28" fillId="0" borderId="30" xfId="0" applyFont="1" applyBorder="1" applyAlignment="1">
      <alignment horizontal="center" vertical="center"/>
    </xf>
    <xf numFmtId="0" fontId="28" fillId="0" borderId="0" xfId="0" applyFont="1" applyAlignment="1">
      <alignment horizontal="center" vertical="center"/>
    </xf>
    <xf numFmtId="0" fontId="28" fillId="0" borderId="31" xfId="0" applyFont="1" applyBorder="1" applyAlignment="1">
      <alignment horizontal="center" vertical="center"/>
    </xf>
    <xf numFmtId="0" fontId="38" fillId="0" borderId="0" xfId="2" applyFont="1" applyAlignment="1">
      <alignment horizontal="center" vertical="center"/>
    </xf>
    <xf numFmtId="0" fontId="8" fillId="0" borderId="0" xfId="2" applyFont="1"/>
    <xf numFmtId="0" fontId="30" fillId="0" borderId="0" xfId="2" applyFont="1" applyAlignment="1">
      <alignment horizontal="center" vertical="center"/>
    </xf>
    <xf numFmtId="3" fontId="34" fillId="0" borderId="14" xfId="2" applyNumberFormat="1" applyFont="1" applyBorder="1" applyAlignment="1">
      <alignment horizontal="right"/>
    </xf>
    <xf numFmtId="0" fontId="34" fillId="0" borderId="14" xfId="2" applyFont="1" applyBorder="1"/>
    <xf numFmtId="3" fontId="34" fillId="0" borderId="2" xfId="2" applyNumberFormat="1" applyFont="1" applyBorder="1" applyAlignment="1">
      <alignment horizontal="right"/>
    </xf>
    <xf numFmtId="0" fontId="34" fillId="0" borderId="2" xfId="2" applyFont="1" applyBorder="1"/>
    <xf numFmtId="0" fontId="34" fillId="0" borderId="14" xfId="2" applyFont="1" applyBorder="1" applyAlignment="1">
      <alignment horizontal="left" vertical="center"/>
    </xf>
    <xf numFmtId="0" fontId="34" fillId="0" borderId="2" xfId="2" applyFont="1" applyBorder="1" applyAlignment="1">
      <alignment horizontal="left" vertical="center"/>
    </xf>
    <xf numFmtId="3" fontId="40" fillId="0" borderId="14" xfId="2" applyNumberFormat="1" applyFont="1" applyBorder="1" applyAlignment="1">
      <alignment horizontal="right"/>
    </xf>
    <xf numFmtId="0" fontId="29" fillId="3" borderId="2" xfId="2" applyFont="1" applyFill="1" applyBorder="1" applyAlignment="1">
      <alignment horizontal="center" vertical="center"/>
    </xf>
    <xf numFmtId="3" fontId="40" fillId="0" borderId="2" xfId="2" applyNumberFormat="1" applyFont="1" applyBorder="1" applyAlignment="1">
      <alignment horizontal="right"/>
    </xf>
    <xf numFmtId="0" fontId="41" fillId="0" borderId="0" xfId="2" applyFont="1" applyAlignment="1">
      <alignment horizontal="center" vertical="center"/>
    </xf>
    <xf numFmtId="0" fontId="20" fillId="0" borderId="0" xfId="2" applyFont="1"/>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5" xfId="2" applyFont="1" applyBorder="1" applyAlignment="1">
      <alignment horizontal="center" vertical="center"/>
    </xf>
    <xf numFmtId="0" fontId="20" fillId="0" borderId="37" xfId="2" applyFont="1" applyBorder="1" applyAlignment="1">
      <alignment horizontal="center" vertical="center"/>
    </xf>
    <xf numFmtId="0" fontId="20" fillId="0" borderId="35" xfId="2" applyFont="1" applyBorder="1" applyAlignment="1">
      <alignment horizontal="center" vertical="center"/>
    </xf>
    <xf numFmtId="0" fontId="20" fillId="0" borderId="36" xfId="2" applyFont="1" applyBorder="1" applyAlignment="1">
      <alignment horizontal="center" vertical="center"/>
    </xf>
    <xf numFmtId="0" fontId="20" fillId="0" borderId="38" xfId="2" applyFont="1" applyBorder="1" applyAlignment="1">
      <alignment horizontal="center" wrapText="1"/>
    </xf>
    <xf numFmtId="0" fontId="20" fillId="0" borderId="39" xfId="2" applyFont="1" applyBorder="1" applyAlignment="1">
      <alignment horizontal="center" wrapText="1"/>
    </xf>
    <xf numFmtId="0" fontId="20" fillId="0" borderId="35" xfId="2" applyFont="1" applyBorder="1" applyAlignment="1">
      <alignment horizontal="center" wrapText="1"/>
    </xf>
    <xf numFmtId="0" fontId="20" fillId="0" borderId="36" xfId="2" applyFont="1" applyBorder="1" applyAlignment="1">
      <alignment horizontal="center" wrapText="1"/>
    </xf>
    <xf numFmtId="0" fontId="20" fillId="0" borderId="2" xfId="2" applyFont="1" applyBorder="1" applyAlignment="1">
      <alignment horizontal="center" vertical="center"/>
    </xf>
    <xf numFmtId="0" fontId="20" fillId="0" borderId="15" xfId="2" applyFont="1" applyBorder="1" applyAlignment="1">
      <alignment horizontal="center" wrapText="1"/>
    </xf>
    <xf numFmtId="0" fontId="20" fillId="0" borderId="1" xfId="2" applyFont="1" applyBorder="1" applyAlignment="1">
      <alignment horizontal="center" wrapText="1"/>
    </xf>
    <xf numFmtId="0" fontId="20" fillId="0" borderId="2" xfId="2" applyFont="1" applyBorder="1" applyAlignment="1">
      <alignment horizontal="center"/>
    </xf>
    <xf numFmtId="0" fontId="20" fillId="0" borderId="2" xfId="2" applyFont="1" applyBorder="1" applyAlignment="1">
      <alignment horizontal="right"/>
    </xf>
    <xf numFmtId="0" fontId="20" fillId="0" borderId="13" xfId="2" applyFont="1" applyBorder="1" applyAlignment="1">
      <alignment horizontal="right"/>
    </xf>
    <xf numFmtId="0" fontId="6" fillId="0" borderId="2" xfId="1" applyFont="1" applyBorder="1" applyAlignment="1">
      <alignment horizontal="left"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xf>
    <xf numFmtId="0" fontId="7" fillId="0" borderId="3" xfId="0" applyFont="1" applyBorder="1" applyAlignment="1">
      <alignment horizontal="left" vertical="center"/>
    </xf>
    <xf numFmtId="0" fontId="5" fillId="0" borderId="4" xfId="0" applyFont="1" applyBorder="1" applyAlignment="1">
      <alignment horizontal="left" vertical="center"/>
    </xf>
    <xf numFmtId="0" fontId="6" fillId="2" borderId="2" xfId="1" applyFont="1" applyFill="1" applyBorder="1" applyAlignment="1">
      <alignment horizontal="left" vertical="center" wrapText="1"/>
    </xf>
    <xf numFmtId="0" fontId="6" fillId="2" borderId="2" xfId="1" applyFont="1" applyFill="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3" borderId="2" xfId="1" applyFont="1" applyFill="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5" fillId="0" borderId="2" xfId="0" applyFont="1" applyBorder="1" applyAlignment="1">
      <alignment horizontal="left" vertical="center"/>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2" fillId="3" borderId="7" xfId="2" applyNumberFormat="1" applyFont="1" applyFill="1" applyBorder="1" applyAlignment="1">
      <alignment horizontal="center" vertical="center" wrapText="1"/>
    </xf>
    <xf numFmtId="3" fontId="12" fillId="3" borderId="11"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0" fontId="38" fillId="0" borderId="0" xfId="0" applyFont="1" applyAlignment="1">
      <alignment horizontal="left" vertical="center"/>
    </xf>
    <xf numFmtId="0" fontId="33" fillId="3" borderId="2" xfId="0" applyFont="1" applyFill="1" applyBorder="1" applyAlignment="1">
      <alignment horizontal="center" vertical="center" wrapText="1"/>
    </xf>
    <xf numFmtId="0" fontId="33" fillId="3" borderId="2" xfId="0" applyFont="1" applyFill="1" applyBorder="1" applyAlignment="1">
      <alignment horizontal="center" vertical="center"/>
    </xf>
    <xf numFmtId="0" fontId="30" fillId="0" borderId="2" xfId="0" applyFont="1" applyBorder="1" applyAlignment="1">
      <alignment horizontal="center" vertical="center"/>
    </xf>
    <xf numFmtId="3" fontId="8" fillId="3" borderId="2" xfId="0" applyNumberFormat="1" applyFont="1" applyFill="1" applyBorder="1" applyAlignment="1">
      <alignment horizontal="center" vertical="center"/>
    </xf>
    <xf numFmtId="3" fontId="12"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2" fillId="0" borderId="14" xfId="2" applyNumberFormat="1" applyFont="1" applyBorder="1" applyAlignment="1">
      <alignment horizontal="left" vertical="center"/>
    </xf>
    <xf numFmtId="3" fontId="12" fillId="0" borderId="11" xfId="2" applyNumberFormat="1" applyFont="1" applyBorder="1" applyAlignment="1">
      <alignment horizontal="left" vertical="center"/>
    </xf>
    <xf numFmtId="3" fontId="8" fillId="0" borderId="2" xfId="0" applyNumberFormat="1" applyFont="1" applyBorder="1" applyAlignment="1">
      <alignment horizontal="left" vertical="center"/>
    </xf>
    <xf numFmtId="3" fontId="8" fillId="0" borderId="2" xfId="0" applyNumberFormat="1" applyFont="1" applyBorder="1">
      <alignment vertical="center"/>
    </xf>
    <xf numFmtId="3" fontId="8"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11" fillId="0" borderId="0" xfId="2" applyNumberFormat="1" applyFont="1" applyAlignment="1">
      <alignment horizontal="left" vertical="center"/>
    </xf>
    <xf numFmtId="3" fontId="10" fillId="0" borderId="0" xfId="2" applyNumberFormat="1" applyAlignment="1">
      <alignment horizontal="left" vertical="center"/>
    </xf>
    <xf numFmtId="3" fontId="5" fillId="3" borderId="10" xfId="2" applyNumberFormat="1" applyFont="1" applyFill="1" applyBorder="1" applyAlignment="1">
      <alignment horizontal="center" vertical="center"/>
    </xf>
    <xf numFmtId="3" fontId="5" fillId="0" borderId="12" xfId="2" applyNumberFormat="1" applyFont="1" applyBorder="1" applyAlignment="1">
      <alignment vertical="center"/>
    </xf>
    <xf numFmtId="3" fontId="5" fillId="3" borderId="2" xfId="2" applyNumberFormat="1" applyFont="1" applyFill="1" applyBorder="1" applyAlignment="1">
      <alignment horizontal="center" vertical="center"/>
    </xf>
    <xf numFmtId="3" fontId="5" fillId="0" borderId="6" xfId="2" applyNumberFormat="1" applyFont="1" applyBorder="1" applyAlignment="1">
      <alignment vertical="center"/>
    </xf>
    <xf numFmtId="3" fontId="34" fillId="0" borderId="14" xfId="0" applyNumberFormat="1" applyFont="1" applyBorder="1" applyAlignment="1">
      <alignment horizontal="right"/>
    </xf>
    <xf numFmtId="0" fontId="34" fillId="0" borderId="14" xfId="0" applyFont="1" applyBorder="1" applyAlignment="1"/>
    <xf numFmtId="3" fontId="34" fillId="0" borderId="2" xfId="0" applyNumberFormat="1" applyFont="1" applyBorder="1" applyAlignment="1">
      <alignment horizontal="right"/>
    </xf>
    <xf numFmtId="0" fontId="34" fillId="0" borderId="2" xfId="0" applyFont="1" applyBorder="1" applyAlignment="1"/>
    <xf numFmtId="3" fontId="40" fillId="0" borderId="14" xfId="0" applyNumberFormat="1" applyFont="1" applyBorder="1" applyAlignment="1">
      <alignment horizontal="right"/>
    </xf>
    <xf numFmtId="0" fontId="30" fillId="0" borderId="0" xfId="0" applyFont="1" applyAlignment="1">
      <alignment horizontal="center" vertical="center"/>
    </xf>
    <xf numFmtId="0" fontId="8" fillId="0" borderId="0" xfId="0" applyFont="1" applyAlignment="1"/>
    <xf numFmtId="3" fontId="40" fillId="0" borderId="2" xfId="0" applyNumberFormat="1" applyFont="1" applyBorder="1" applyAlignment="1">
      <alignment horizontal="right"/>
    </xf>
    <xf numFmtId="0" fontId="21" fillId="0" borderId="0" xfId="2" applyFont="1" applyAlignment="1">
      <alignment horizontal="center" vertical="center"/>
    </xf>
    <xf numFmtId="0" fontId="22" fillId="0" borderId="0" xfId="2" applyFont="1"/>
    <xf numFmtId="0" fontId="10" fillId="0" borderId="11" xfId="2" applyBorder="1" applyAlignment="1">
      <alignment horizontal="center" vertical="center"/>
    </xf>
    <xf numFmtId="3" fontId="8" fillId="0" borderId="2" xfId="0" applyNumberFormat="1" applyFont="1" applyBorder="1" applyAlignment="1">
      <alignment horizontal="left" vertical="center" wrapText="1"/>
    </xf>
    <xf numFmtId="3" fontId="33" fillId="0" borderId="2" xfId="0" applyNumberFormat="1" applyFont="1" applyBorder="1" applyAlignment="1">
      <alignment horizontal="center" vertical="center"/>
    </xf>
    <xf numFmtId="3" fontId="33" fillId="0" borderId="2" xfId="0" applyNumberFormat="1" applyFont="1" applyBorder="1">
      <alignment vertical="center"/>
    </xf>
    <xf numFmtId="3" fontId="8" fillId="0" borderId="3" xfId="0" applyNumberFormat="1" applyFont="1" applyBorder="1" applyAlignment="1">
      <alignment horizontal="left" vertical="center"/>
    </xf>
    <xf numFmtId="3" fontId="8" fillId="0" borderId="4" xfId="0" applyNumberFormat="1" applyFont="1" applyBorder="1" applyAlignment="1">
      <alignment horizontal="left" vertical="center"/>
    </xf>
  </cellXfs>
  <cellStyles count="6">
    <cellStyle name="パーセント" xfId="4" builtinId="5"/>
    <cellStyle name="パーセント 2" xfId="3" xr:uid="{00000000-0005-0000-0000-000000000000}"/>
    <cellStyle name="桁区切り" xfId="5"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173183</xdr:colOff>
      <xdr:row>13</xdr:row>
      <xdr:rowOff>588820</xdr:rowOff>
    </xdr:from>
    <xdr:to>
      <xdr:col>6</xdr:col>
      <xdr:colOff>484909</xdr:colOff>
      <xdr:row>15</xdr:row>
      <xdr:rowOff>329047</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38" y="8243456"/>
          <a:ext cx="3082635" cy="987136"/>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zoomScale="85" zoomScaleNormal="85" workbookViewId="0">
      <selection activeCell="B4" sqref="B4"/>
    </sheetView>
  </sheetViews>
  <sheetFormatPr defaultRowHeight="13.5" x14ac:dyDescent="0.15"/>
  <sheetData>
    <row r="1" spans="1:9" ht="14.25" thickBot="1" x14ac:dyDescent="0.2"/>
    <row r="2" spans="1:9" ht="48.75" customHeight="1" x14ac:dyDescent="0.15">
      <c r="A2" s="74"/>
      <c r="B2" s="75"/>
      <c r="C2" s="75"/>
      <c r="D2" s="75"/>
      <c r="E2" s="75"/>
      <c r="F2" s="75"/>
      <c r="G2" s="75"/>
      <c r="H2" s="75"/>
      <c r="I2" s="76"/>
    </row>
    <row r="3" spans="1:9" ht="48.75" customHeight="1" x14ac:dyDescent="0.15">
      <c r="A3" s="77"/>
      <c r="I3" s="78"/>
    </row>
    <row r="4" spans="1:9" ht="48.75" customHeight="1" x14ac:dyDescent="0.15">
      <c r="A4" s="77"/>
      <c r="I4" s="78"/>
    </row>
    <row r="5" spans="1:9" ht="48.75" customHeight="1" x14ac:dyDescent="0.15">
      <c r="A5" s="203" t="s">
        <v>744</v>
      </c>
      <c r="B5" s="204"/>
      <c r="C5" s="204"/>
      <c r="D5" s="204"/>
      <c r="E5" s="204"/>
      <c r="F5" s="204"/>
      <c r="G5" s="204"/>
      <c r="H5" s="204"/>
      <c r="I5" s="205"/>
    </row>
    <row r="6" spans="1:9" ht="48.75" customHeight="1" x14ac:dyDescent="0.15">
      <c r="A6" s="77"/>
      <c r="I6" s="78"/>
    </row>
    <row r="7" spans="1:9" ht="48.75" customHeight="1" x14ac:dyDescent="0.15">
      <c r="A7" s="203" t="s">
        <v>473</v>
      </c>
      <c r="B7" s="204"/>
      <c r="C7" s="204"/>
      <c r="D7" s="204"/>
      <c r="E7" s="204"/>
      <c r="F7" s="204"/>
      <c r="G7" s="204"/>
      <c r="H7" s="204"/>
      <c r="I7" s="205"/>
    </row>
    <row r="8" spans="1:9" ht="48.75" customHeight="1" x14ac:dyDescent="0.15">
      <c r="A8" s="77"/>
      <c r="I8" s="78"/>
    </row>
    <row r="9" spans="1:9" ht="48.75" customHeight="1" x14ac:dyDescent="0.15">
      <c r="A9" s="77"/>
      <c r="I9" s="78"/>
    </row>
    <row r="10" spans="1:9" ht="48.75" customHeight="1" x14ac:dyDescent="0.15">
      <c r="A10" s="77"/>
      <c r="I10" s="78"/>
    </row>
    <row r="11" spans="1:9" ht="48.75" customHeight="1" x14ac:dyDescent="0.15">
      <c r="A11" s="77"/>
      <c r="I11" s="78"/>
    </row>
    <row r="12" spans="1:9" ht="48.75" customHeight="1" x14ac:dyDescent="0.15">
      <c r="A12" s="77"/>
      <c r="I12" s="78"/>
    </row>
    <row r="13" spans="1:9" ht="48.75" customHeight="1" x14ac:dyDescent="0.15">
      <c r="A13" s="77"/>
      <c r="I13" s="78"/>
    </row>
    <row r="14" spans="1:9" ht="48.75" customHeight="1" x14ac:dyDescent="0.15">
      <c r="A14" s="77"/>
      <c r="I14" s="78"/>
    </row>
    <row r="15" spans="1:9" ht="48.75" customHeight="1" x14ac:dyDescent="0.15">
      <c r="A15" s="77"/>
      <c r="I15" s="78"/>
    </row>
    <row r="16" spans="1:9" ht="48.75" customHeight="1" x14ac:dyDescent="0.15">
      <c r="A16" s="77"/>
      <c r="I16" s="78"/>
    </row>
    <row r="17" spans="1:9" ht="48.75" customHeight="1" thickBot="1" x14ac:dyDescent="0.2">
      <c r="A17" s="79"/>
      <c r="B17" s="80"/>
      <c r="C17" s="80"/>
      <c r="D17" s="80"/>
      <c r="E17" s="80"/>
      <c r="F17" s="80"/>
      <c r="G17" s="80"/>
      <c r="H17" s="80"/>
      <c r="I17" s="81"/>
    </row>
    <row r="18" spans="1:9" ht="48.75" customHeight="1" x14ac:dyDescent="0.15"/>
    <row r="19" spans="1:9" ht="48.75" customHeight="1" x14ac:dyDescent="0.15"/>
    <row r="20" spans="1:9" ht="48.75" customHeight="1" x14ac:dyDescent="0.15"/>
    <row r="21" spans="1:9" ht="48.75" customHeight="1" x14ac:dyDescent="0.15"/>
    <row r="22" spans="1:9" ht="48.75" customHeight="1" x14ac:dyDescent="0.15"/>
    <row r="23" spans="1:9" ht="48.75" customHeight="1" x14ac:dyDescent="0.15"/>
    <row r="24" spans="1:9" ht="48.75" customHeight="1" x14ac:dyDescent="0.15"/>
    <row r="25" spans="1:9" ht="48.75" customHeight="1" x14ac:dyDescent="0.15"/>
    <row r="26" spans="1:9" ht="48.75" customHeight="1" x14ac:dyDescent="0.15"/>
    <row r="27" spans="1:9" ht="48.75" customHeight="1" x14ac:dyDescent="0.15"/>
    <row r="28" spans="1:9" ht="48.75" customHeight="1" x14ac:dyDescent="0.15"/>
    <row r="29" spans="1:9" ht="48.75" customHeight="1" x14ac:dyDescent="0.15"/>
    <row r="30" spans="1:9" ht="48.75" customHeight="1" x14ac:dyDescent="0.15"/>
    <row r="31" spans="1:9" ht="48.75" customHeight="1" x14ac:dyDescent="0.15"/>
    <row r="32" spans="1:9" ht="48.75" customHeight="1" x14ac:dyDescent="0.15"/>
    <row r="33" ht="48.75" customHeight="1" x14ac:dyDescent="0.15"/>
    <row r="34" ht="48.75" customHeight="1" x14ac:dyDescent="0.15"/>
    <row r="35" ht="48.75" customHeight="1" x14ac:dyDescent="0.15"/>
    <row r="36" ht="48.75" customHeight="1" x14ac:dyDescent="0.15"/>
    <row r="37" ht="48.75" customHeight="1" x14ac:dyDescent="0.15"/>
    <row r="38" ht="48.75" customHeight="1" x14ac:dyDescent="0.15"/>
    <row r="39" ht="48.75" customHeight="1" x14ac:dyDescent="0.15"/>
    <row r="40" ht="48.75" customHeight="1" x14ac:dyDescent="0.15"/>
    <row r="41" ht="48.75" customHeight="1" x14ac:dyDescent="0.15"/>
    <row r="42" ht="48.75" customHeight="1" x14ac:dyDescent="0.15"/>
    <row r="43" ht="48.75" customHeight="1" x14ac:dyDescent="0.15"/>
    <row r="44" ht="48.75" customHeight="1" x14ac:dyDescent="0.15"/>
    <row r="45" ht="48.75" customHeight="1" x14ac:dyDescent="0.15"/>
    <row r="46" ht="48.75" customHeight="1" x14ac:dyDescent="0.15"/>
    <row r="47" ht="48.75" customHeight="1" x14ac:dyDescent="0.15"/>
    <row r="48" ht="48.75" customHeight="1" x14ac:dyDescent="0.15"/>
    <row r="49" ht="48.75" customHeight="1" x14ac:dyDescent="0.15"/>
    <row r="50" ht="48.75" customHeight="1" x14ac:dyDescent="0.15"/>
    <row r="51" ht="48.75" customHeight="1" x14ac:dyDescent="0.15"/>
    <row r="52" ht="48.75" customHeight="1" x14ac:dyDescent="0.15"/>
    <row r="53" ht="48.75" customHeight="1" x14ac:dyDescent="0.15"/>
  </sheetData>
  <mergeCells count="2">
    <mergeCell ref="A5:I5"/>
    <mergeCell ref="A7:I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workbookViewId="0"/>
  </sheetViews>
  <sheetFormatPr defaultColWidth="8.875" defaultRowHeight="11.25" x14ac:dyDescent="0.15"/>
  <cols>
    <col min="1" max="1" width="30.875" style="13" customWidth="1"/>
    <col min="2" max="6" width="19.875" style="13" customWidth="1"/>
    <col min="7" max="16384" width="8.875" style="13"/>
  </cols>
  <sheetData>
    <row r="1" spans="1:6" ht="21" x14ac:dyDescent="0.2">
      <c r="A1" s="12" t="s">
        <v>322</v>
      </c>
    </row>
    <row r="2" spans="1:6" ht="13.5" x14ac:dyDescent="0.15">
      <c r="A2" s="14"/>
    </row>
    <row r="3" spans="1:6" ht="13.5" x14ac:dyDescent="0.15">
      <c r="A3" s="14"/>
    </row>
    <row r="4" spans="1:6" ht="13.5" x14ac:dyDescent="0.15">
      <c r="F4" s="16" t="s">
        <v>693</v>
      </c>
    </row>
    <row r="5" spans="1:6" ht="22.5" customHeight="1" x14ac:dyDescent="0.15">
      <c r="A5" s="251" t="s">
        <v>64</v>
      </c>
      <c r="B5" s="251" t="s">
        <v>65</v>
      </c>
      <c r="C5" s="251"/>
      <c r="D5" s="251" t="s">
        <v>66</v>
      </c>
      <c r="E5" s="251"/>
      <c r="F5" s="252" t="s">
        <v>67</v>
      </c>
    </row>
    <row r="6" spans="1:6" ht="22.5" customHeight="1" x14ac:dyDescent="0.15">
      <c r="A6" s="251"/>
      <c r="B6" s="17" t="s">
        <v>68</v>
      </c>
      <c r="C6" s="18" t="s">
        <v>69</v>
      </c>
      <c r="D6" s="17" t="s">
        <v>68</v>
      </c>
      <c r="E6" s="18" t="s">
        <v>69</v>
      </c>
      <c r="F6" s="251"/>
    </row>
    <row r="7" spans="1:6" ht="18" customHeight="1" x14ac:dyDescent="0.15">
      <c r="A7" s="24" t="s">
        <v>511</v>
      </c>
      <c r="B7" s="115">
        <v>34258</v>
      </c>
      <c r="C7" s="115">
        <v>0</v>
      </c>
      <c r="D7" s="115">
        <v>5148</v>
      </c>
      <c r="E7" s="115">
        <v>0</v>
      </c>
      <c r="F7" s="115">
        <v>0</v>
      </c>
    </row>
    <row r="8" spans="1:6" ht="18" customHeight="1" x14ac:dyDescent="0.15">
      <c r="A8" s="22" t="s">
        <v>42</v>
      </c>
      <c r="B8" s="115">
        <f>SUM(B7)</f>
        <v>34258</v>
      </c>
      <c r="C8" s="115">
        <f t="shared" ref="C8:F8" si="0">SUM(C7)</f>
        <v>0</v>
      </c>
      <c r="D8" s="115">
        <f t="shared" si="0"/>
        <v>5148</v>
      </c>
      <c r="E8" s="115">
        <f t="shared" si="0"/>
        <v>0</v>
      </c>
      <c r="F8" s="115">
        <f t="shared" si="0"/>
        <v>0</v>
      </c>
    </row>
  </sheetData>
  <mergeCells count="4">
    <mergeCell ref="A5:A6"/>
    <mergeCell ref="B5:C5"/>
    <mergeCell ref="D5:E5"/>
    <mergeCell ref="F5:F6"/>
  </mergeCells>
  <phoneticPr fontId="2"/>
  <printOptions horizontalCentered="1"/>
  <pageMargins left="0.39370078740157483" right="0.39370078740157483" top="0.39370078740157483" bottom="0.39370078740157483" header="0.19685039370078741" footer="0.19685039370078741"/>
  <pageSetup paperSize="9" orientation="landscape" r:id="rId1"/>
  <headerFooter>
    <oddHeader xml:space="preserve">&amp;R&amp;9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3"/>
  <sheetViews>
    <sheetView workbookViewId="0">
      <selection activeCell="B22" sqref="B22"/>
    </sheetView>
  </sheetViews>
  <sheetFormatPr defaultColWidth="8.875" defaultRowHeight="11.25" x14ac:dyDescent="0.15"/>
  <cols>
    <col min="1" max="1" width="38.375" style="13" customWidth="1"/>
    <col min="2" max="2" width="27.625" style="13" customWidth="1"/>
    <col min="3" max="3" width="27.5" style="13" customWidth="1"/>
    <col min="4" max="5" width="7.875" style="13" customWidth="1"/>
    <col min="6" max="16384" width="8.875" style="13"/>
  </cols>
  <sheetData>
    <row r="1" spans="1:6" ht="21" x14ac:dyDescent="0.2">
      <c r="A1" s="12" t="s">
        <v>323</v>
      </c>
    </row>
    <row r="2" spans="1:6" ht="13.5" x14ac:dyDescent="0.15">
      <c r="A2" s="14"/>
    </row>
    <row r="3" spans="1:6" ht="13.5" x14ac:dyDescent="0.15">
      <c r="A3" s="14"/>
    </row>
    <row r="4" spans="1:6" ht="13.5" x14ac:dyDescent="0.15">
      <c r="C4" s="16" t="s">
        <v>693</v>
      </c>
    </row>
    <row r="5" spans="1:6" ht="22.5" customHeight="1" x14ac:dyDescent="0.15">
      <c r="A5" s="17" t="s">
        <v>64</v>
      </c>
      <c r="B5" s="17" t="s">
        <v>68</v>
      </c>
      <c r="C5" s="17" t="s">
        <v>70</v>
      </c>
    </row>
    <row r="6" spans="1:6" ht="18" customHeight="1" x14ac:dyDescent="0.15">
      <c r="A6" s="24" t="s">
        <v>71</v>
      </c>
      <c r="B6" s="115"/>
      <c r="C6" s="115"/>
    </row>
    <row r="7" spans="1:6" ht="18" customHeight="1" x14ac:dyDescent="0.15">
      <c r="A7" s="24" t="s">
        <v>451</v>
      </c>
      <c r="B7" s="115"/>
      <c r="C7" s="115"/>
    </row>
    <row r="8" spans="1:6" ht="18" customHeight="1" x14ac:dyDescent="0.15">
      <c r="A8" s="90" t="s">
        <v>512</v>
      </c>
      <c r="B8" s="115">
        <v>1605</v>
      </c>
      <c r="C8" s="115">
        <v>232</v>
      </c>
      <c r="F8" s="118"/>
    </row>
    <row r="9" spans="1:6" ht="18" customHeight="1" x14ac:dyDescent="0.15">
      <c r="A9" s="90" t="s">
        <v>513</v>
      </c>
      <c r="B9" s="115">
        <v>2496</v>
      </c>
      <c r="C9" s="115">
        <v>360</v>
      </c>
    </row>
    <row r="10" spans="1:6" ht="18" customHeight="1" thickBot="1" x14ac:dyDescent="0.2">
      <c r="A10" s="27" t="s">
        <v>72</v>
      </c>
      <c r="B10" s="141">
        <f>SUM(B8:B9)</f>
        <v>4101</v>
      </c>
      <c r="C10" s="141">
        <f>SUM(C8:C9)</f>
        <v>592</v>
      </c>
    </row>
    <row r="11" spans="1:6" ht="18" customHeight="1" thickTop="1" x14ac:dyDescent="0.15">
      <c r="A11" s="28" t="s">
        <v>452</v>
      </c>
      <c r="B11" s="117"/>
      <c r="C11" s="117"/>
    </row>
    <row r="12" spans="1:6" ht="18" customHeight="1" x14ac:dyDescent="0.15">
      <c r="A12" s="24" t="s">
        <v>453</v>
      </c>
      <c r="B12" s="115"/>
      <c r="C12" s="115"/>
    </row>
    <row r="13" spans="1:6" ht="18" customHeight="1" x14ac:dyDescent="0.15">
      <c r="A13" s="90" t="s">
        <v>514</v>
      </c>
      <c r="B13" s="115">
        <v>9234</v>
      </c>
      <c r="C13" s="115">
        <v>1332</v>
      </c>
    </row>
    <row r="14" spans="1:6" ht="18" customHeight="1" x14ac:dyDescent="0.15">
      <c r="A14" s="90" t="s">
        <v>515</v>
      </c>
      <c r="B14" s="115">
        <v>0</v>
      </c>
      <c r="C14" s="115">
        <v>0</v>
      </c>
    </row>
    <row r="15" spans="1:6" ht="18" customHeight="1" x14ac:dyDescent="0.15">
      <c r="A15" s="90" t="s">
        <v>516</v>
      </c>
      <c r="B15" s="115">
        <v>8603</v>
      </c>
      <c r="C15" s="115">
        <v>1241</v>
      </c>
    </row>
    <row r="16" spans="1:6" ht="18" customHeight="1" x14ac:dyDescent="0.15">
      <c r="A16" s="90" t="s">
        <v>517</v>
      </c>
      <c r="B16" s="115">
        <v>1106</v>
      </c>
      <c r="C16" s="115">
        <v>160</v>
      </c>
    </row>
    <row r="17" spans="1:3" ht="18" customHeight="1" x14ac:dyDescent="0.15">
      <c r="A17" s="90" t="s">
        <v>518</v>
      </c>
      <c r="B17" s="115">
        <v>6378</v>
      </c>
      <c r="C17" s="115">
        <v>920</v>
      </c>
    </row>
    <row r="18" spans="1:3" ht="18" customHeight="1" x14ac:dyDescent="0.15">
      <c r="A18" s="28" t="s">
        <v>519</v>
      </c>
      <c r="B18" s="117"/>
      <c r="C18" s="115"/>
    </row>
    <row r="19" spans="1:3" ht="18" customHeight="1" x14ac:dyDescent="0.15">
      <c r="A19" s="94" t="s">
        <v>520</v>
      </c>
      <c r="B19" s="117">
        <v>13714</v>
      </c>
      <c r="C19" s="115">
        <v>1979</v>
      </c>
    </row>
    <row r="20" spans="1:3" ht="18" customHeight="1" x14ac:dyDescent="0.15">
      <c r="A20" s="94" t="s">
        <v>624</v>
      </c>
      <c r="B20" s="117">
        <v>45</v>
      </c>
      <c r="C20" s="115">
        <v>7</v>
      </c>
    </row>
    <row r="21" spans="1:3" ht="18" customHeight="1" x14ac:dyDescent="0.15">
      <c r="A21" s="94" t="s">
        <v>521</v>
      </c>
      <c r="B21" s="117">
        <v>307</v>
      </c>
      <c r="C21" s="115">
        <v>44</v>
      </c>
    </row>
    <row r="22" spans="1:3" ht="18" customHeight="1" thickBot="1" x14ac:dyDescent="0.2">
      <c r="A22" s="27" t="s">
        <v>72</v>
      </c>
      <c r="B22" s="141">
        <f>SUM(B13:B21)</f>
        <v>39387</v>
      </c>
      <c r="C22" s="141">
        <f>SUM(C13:C21)</f>
        <v>5683</v>
      </c>
    </row>
    <row r="23" spans="1:3" ht="18" customHeight="1" thickTop="1" x14ac:dyDescent="0.15">
      <c r="A23" s="22" t="s">
        <v>42</v>
      </c>
      <c r="B23" s="115">
        <f>SUM(B10,B22)</f>
        <v>43488</v>
      </c>
      <c r="C23" s="115">
        <f>SUM(C10,C22)</f>
        <v>6275</v>
      </c>
    </row>
  </sheetData>
  <phoneticPr fontId="2"/>
  <printOptions horizontalCentered="1"/>
  <pageMargins left="0.39370078740157483" right="0.39370078740157483" top="0.39370078740157483" bottom="0.1968503937007874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heetViews>
  <sheetFormatPr defaultColWidth="8.875" defaultRowHeight="11.25" x14ac:dyDescent="0.15"/>
  <cols>
    <col min="1" max="1" width="42.375" style="13" customWidth="1"/>
    <col min="2" max="3" width="22.875" style="13" customWidth="1"/>
    <col min="4" max="16384" width="8.875" style="13"/>
  </cols>
  <sheetData>
    <row r="1" spans="1:6" ht="21" x14ac:dyDescent="0.2">
      <c r="A1" s="12" t="s">
        <v>324</v>
      </c>
    </row>
    <row r="2" spans="1:6" ht="13.5" x14ac:dyDescent="0.15">
      <c r="A2" s="14"/>
    </row>
    <row r="3" spans="1:6" ht="13.5" x14ac:dyDescent="0.15">
      <c r="A3" s="14"/>
    </row>
    <row r="4" spans="1:6" ht="13.5" x14ac:dyDescent="0.15">
      <c r="C4" s="16" t="s">
        <v>693</v>
      </c>
    </row>
    <row r="5" spans="1:6" ht="22.5" customHeight="1" x14ac:dyDescent="0.15">
      <c r="A5" s="17" t="s">
        <v>64</v>
      </c>
      <c r="B5" s="17" t="s">
        <v>68</v>
      </c>
      <c r="C5" s="17" t="s">
        <v>70</v>
      </c>
    </row>
    <row r="6" spans="1:6" ht="18" customHeight="1" x14ac:dyDescent="0.15">
      <c r="A6" s="24" t="s">
        <v>71</v>
      </c>
      <c r="B6" s="96"/>
      <c r="C6" s="96"/>
    </row>
    <row r="7" spans="1:6" ht="18" customHeight="1" x14ac:dyDescent="0.15">
      <c r="A7" s="24" t="s">
        <v>451</v>
      </c>
      <c r="B7" s="115"/>
      <c r="C7" s="115"/>
    </row>
    <row r="8" spans="1:6" ht="18" customHeight="1" x14ac:dyDescent="0.15">
      <c r="A8" s="90" t="s">
        <v>522</v>
      </c>
      <c r="B8" s="96">
        <v>108</v>
      </c>
      <c r="C8" s="96">
        <v>16</v>
      </c>
      <c r="F8" s="119"/>
    </row>
    <row r="9" spans="1:6" ht="18" customHeight="1" thickBot="1" x14ac:dyDescent="0.2">
      <c r="A9" s="27" t="s">
        <v>72</v>
      </c>
      <c r="B9" s="116">
        <f>SUM(B8)</f>
        <v>108</v>
      </c>
      <c r="C9" s="116">
        <f>SUM(C8)</f>
        <v>16</v>
      </c>
      <c r="F9" s="142"/>
    </row>
    <row r="10" spans="1:6" ht="18" customHeight="1" thickTop="1" x14ac:dyDescent="0.15">
      <c r="A10" s="28" t="s">
        <v>452</v>
      </c>
      <c r="B10" s="117"/>
      <c r="C10" s="117"/>
      <c r="F10" s="142"/>
    </row>
    <row r="11" spans="1:6" ht="18" customHeight="1" x14ac:dyDescent="0.15">
      <c r="A11" s="24" t="s">
        <v>453</v>
      </c>
      <c r="B11" s="115"/>
      <c r="C11" s="115"/>
      <c r="F11" s="142"/>
    </row>
    <row r="12" spans="1:6" ht="18" customHeight="1" x14ac:dyDescent="0.15">
      <c r="A12" s="90" t="s">
        <v>514</v>
      </c>
      <c r="B12" s="96">
        <v>4844</v>
      </c>
      <c r="C12" s="96">
        <v>699</v>
      </c>
      <c r="F12" s="142"/>
    </row>
    <row r="13" spans="1:6" ht="18" customHeight="1" x14ac:dyDescent="0.15">
      <c r="A13" s="90" t="s">
        <v>515</v>
      </c>
      <c r="B13" s="96">
        <v>142</v>
      </c>
      <c r="C13" s="96">
        <v>20</v>
      </c>
      <c r="F13" s="142"/>
    </row>
    <row r="14" spans="1:6" ht="18" customHeight="1" x14ac:dyDescent="0.15">
      <c r="A14" s="90" t="s">
        <v>516</v>
      </c>
      <c r="B14" s="96">
        <v>4549</v>
      </c>
      <c r="C14" s="96">
        <v>656</v>
      </c>
      <c r="F14" s="142"/>
    </row>
    <row r="15" spans="1:6" ht="18" customHeight="1" x14ac:dyDescent="0.15">
      <c r="A15" s="90" t="s">
        <v>517</v>
      </c>
      <c r="B15" s="96">
        <v>590</v>
      </c>
      <c r="C15" s="96">
        <v>85</v>
      </c>
      <c r="F15" s="142"/>
    </row>
    <row r="16" spans="1:6" ht="18" customHeight="1" x14ac:dyDescent="0.15">
      <c r="A16" s="90" t="s">
        <v>625</v>
      </c>
      <c r="B16" s="96">
        <v>0</v>
      </c>
      <c r="C16" s="96">
        <v>0</v>
      </c>
      <c r="F16" s="142"/>
    </row>
    <row r="17" spans="1:6" ht="18" customHeight="1" x14ac:dyDescent="0.15">
      <c r="A17" s="24" t="s">
        <v>519</v>
      </c>
      <c r="B17" s="96"/>
      <c r="C17" s="96"/>
      <c r="F17" s="142"/>
    </row>
    <row r="18" spans="1:6" ht="18" customHeight="1" x14ac:dyDescent="0.15">
      <c r="A18" s="28" t="s">
        <v>626</v>
      </c>
      <c r="B18" s="95">
        <v>950</v>
      </c>
      <c r="C18" s="96">
        <v>137</v>
      </c>
      <c r="F18" s="142"/>
    </row>
    <row r="19" spans="1:6" ht="18" customHeight="1" x14ac:dyDescent="0.15">
      <c r="A19" s="28" t="s">
        <v>757</v>
      </c>
      <c r="B19" s="95">
        <v>4</v>
      </c>
      <c r="C19" s="96">
        <v>1</v>
      </c>
      <c r="F19" s="142"/>
    </row>
    <row r="20" spans="1:6" ht="18" customHeight="1" thickBot="1" x14ac:dyDescent="0.2">
      <c r="A20" s="27" t="s">
        <v>72</v>
      </c>
      <c r="B20" s="116">
        <f>SUM(B11:B19)</f>
        <v>11079</v>
      </c>
      <c r="C20" s="116">
        <f>SUM(C11:C19)</f>
        <v>1598</v>
      </c>
      <c r="E20" s="142"/>
      <c r="F20" s="142"/>
    </row>
    <row r="21" spans="1:6" ht="18" customHeight="1" thickTop="1" x14ac:dyDescent="0.15">
      <c r="A21" s="22" t="s">
        <v>42</v>
      </c>
      <c r="B21" s="96">
        <f>SUM(B9,B20)</f>
        <v>11187</v>
      </c>
      <c r="C21" s="96">
        <f>SUM(C9,C20)</f>
        <v>1614</v>
      </c>
      <c r="E21" s="142"/>
      <c r="F21" s="142"/>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2"/>
  <sheetViews>
    <sheetView workbookViewId="0">
      <selection activeCell="F27" sqref="F27"/>
    </sheetView>
  </sheetViews>
  <sheetFormatPr defaultColWidth="8.875" defaultRowHeight="11.25" x14ac:dyDescent="0.15"/>
  <cols>
    <col min="1" max="1" width="20.875" style="13" customWidth="1"/>
    <col min="2" max="2" width="14.875" style="13" customWidth="1"/>
    <col min="3" max="3" width="16.875" style="13" customWidth="1"/>
    <col min="4" max="11" width="14.875" style="13" customWidth="1"/>
    <col min="12" max="16384" width="8.875" style="13"/>
  </cols>
  <sheetData>
    <row r="1" spans="1:11" ht="21" x14ac:dyDescent="0.2">
      <c r="A1" s="12" t="s">
        <v>326</v>
      </c>
    </row>
    <row r="2" spans="1:11" ht="13.5" x14ac:dyDescent="0.15">
      <c r="A2" s="14"/>
    </row>
    <row r="3" spans="1:11" ht="13.5" x14ac:dyDescent="0.15">
      <c r="A3" s="14"/>
    </row>
    <row r="4" spans="1:11" ht="13.5" x14ac:dyDescent="0.15">
      <c r="K4" s="16" t="s">
        <v>653</v>
      </c>
    </row>
    <row r="5" spans="1:11" ht="22.5" customHeight="1" x14ac:dyDescent="0.15">
      <c r="A5" s="251" t="s">
        <v>57</v>
      </c>
      <c r="B5" s="255" t="s">
        <v>75</v>
      </c>
      <c r="C5" s="30"/>
      <c r="D5" s="251" t="s">
        <v>76</v>
      </c>
      <c r="E5" s="252" t="s">
        <v>77</v>
      </c>
      <c r="F5" s="252" t="s">
        <v>78</v>
      </c>
      <c r="G5" s="253" t="s">
        <v>707</v>
      </c>
      <c r="H5" s="255" t="s">
        <v>80</v>
      </c>
      <c r="I5" s="31"/>
      <c r="J5" s="32"/>
      <c r="K5" s="251" t="s">
        <v>61</v>
      </c>
    </row>
    <row r="6" spans="1:11" ht="22.5" customHeight="1" x14ac:dyDescent="0.15">
      <c r="A6" s="251"/>
      <c r="B6" s="251"/>
      <c r="C6" s="33" t="s">
        <v>81</v>
      </c>
      <c r="D6" s="251"/>
      <c r="E6" s="252"/>
      <c r="F6" s="251"/>
      <c r="G6" s="254"/>
      <c r="H6" s="251"/>
      <c r="I6" s="17" t="s">
        <v>82</v>
      </c>
      <c r="J6" s="17" t="s">
        <v>83</v>
      </c>
      <c r="K6" s="251"/>
    </row>
    <row r="7" spans="1:11" ht="21.75" customHeight="1" x14ac:dyDescent="0.15">
      <c r="A7" s="24" t="s">
        <v>84</v>
      </c>
      <c r="B7" s="115"/>
      <c r="C7" s="125"/>
      <c r="D7" s="115"/>
      <c r="E7" s="115"/>
      <c r="F7" s="115"/>
      <c r="G7" s="115"/>
      <c r="H7" s="115"/>
      <c r="I7" s="115"/>
      <c r="J7" s="115"/>
      <c r="K7" s="115"/>
    </row>
    <row r="8" spans="1:11" ht="21.75" customHeight="1" x14ac:dyDescent="0.15">
      <c r="A8" s="24" t="s">
        <v>700</v>
      </c>
      <c r="B8" s="115">
        <f t="shared" ref="B8:B13" si="0">SUM(D8:K8)</f>
        <v>169264</v>
      </c>
      <c r="C8" s="125">
        <v>36625</v>
      </c>
      <c r="D8" s="115">
        <v>169264</v>
      </c>
      <c r="E8" s="115">
        <v>0</v>
      </c>
      <c r="F8" s="115">
        <v>0</v>
      </c>
      <c r="G8" s="115">
        <v>0</v>
      </c>
      <c r="H8" s="115">
        <v>0</v>
      </c>
      <c r="I8" s="115">
        <v>0</v>
      </c>
      <c r="J8" s="115">
        <v>0</v>
      </c>
      <c r="K8" s="115">
        <v>0</v>
      </c>
    </row>
    <row r="9" spans="1:11" ht="21.75" customHeight="1" x14ac:dyDescent="0.15">
      <c r="A9" s="24" t="s">
        <v>701</v>
      </c>
      <c r="B9" s="115">
        <f t="shared" si="0"/>
        <v>17970</v>
      </c>
      <c r="C9" s="125">
        <v>12356</v>
      </c>
      <c r="D9" s="115">
        <v>17970</v>
      </c>
      <c r="E9" s="115">
        <v>0</v>
      </c>
      <c r="F9" s="115">
        <v>0</v>
      </c>
      <c r="G9" s="115">
        <v>0</v>
      </c>
      <c r="H9" s="115">
        <v>0</v>
      </c>
      <c r="I9" s="115">
        <v>0</v>
      </c>
      <c r="J9" s="115">
        <v>0</v>
      </c>
      <c r="K9" s="115">
        <v>0</v>
      </c>
    </row>
    <row r="10" spans="1:11" ht="21.75" customHeight="1" x14ac:dyDescent="0.15">
      <c r="A10" s="24" t="s">
        <v>702</v>
      </c>
      <c r="B10" s="115">
        <f t="shared" si="0"/>
        <v>0</v>
      </c>
      <c r="C10" s="125">
        <v>0</v>
      </c>
      <c r="D10" s="115">
        <v>0</v>
      </c>
      <c r="E10" s="115">
        <v>0</v>
      </c>
      <c r="F10" s="115">
        <v>0</v>
      </c>
      <c r="G10" s="115">
        <v>0</v>
      </c>
      <c r="H10" s="115">
        <v>0</v>
      </c>
      <c r="I10" s="115">
        <v>0</v>
      </c>
      <c r="J10" s="115">
        <v>0</v>
      </c>
      <c r="K10" s="115">
        <v>0</v>
      </c>
    </row>
    <row r="11" spans="1:11" ht="21.75" customHeight="1" x14ac:dyDescent="0.15">
      <c r="A11" s="24" t="s">
        <v>703</v>
      </c>
      <c r="B11" s="115">
        <f t="shared" si="0"/>
        <v>469057</v>
      </c>
      <c r="C11" s="125">
        <v>49154</v>
      </c>
      <c r="D11" s="115">
        <v>434969</v>
      </c>
      <c r="E11" s="115">
        <v>0</v>
      </c>
      <c r="F11" s="115">
        <v>8748</v>
      </c>
      <c r="G11" s="115">
        <v>25340</v>
      </c>
      <c r="H11" s="115">
        <v>0</v>
      </c>
      <c r="I11" s="115">
        <v>0</v>
      </c>
      <c r="J11" s="115">
        <v>0</v>
      </c>
      <c r="K11" s="115">
        <v>0</v>
      </c>
    </row>
    <row r="12" spans="1:11" ht="21.75" customHeight="1" x14ac:dyDescent="0.15">
      <c r="A12" s="24" t="s">
        <v>704</v>
      </c>
      <c r="B12" s="115">
        <f t="shared" si="0"/>
        <v>475867</v>
      </c>
      <c r="C12" s="125">
        <v>62445</v>
      </c>
      <c r="D12" s="115">
        <v>20574</v>
      </c>
      <c r="E12" s="115">
        <v>75885</v>
      </c>
      <c r="F12" s="115">
        <v>0</v>
      </c>
      <c r="G12" s="115">
        <v>379408</v>
      </c>
      <c r="H12" s="115">
        <v>0</v>
      </c>
      <c r="I12" s="115">
        <v>0</v>
      </c>
      <c r="J12" s="115">
        <v>0</v>
      </c>
      <c r="K12" s="115">
        <v>0</v>
      </c>
    </row>
    <row r="13" spans="1:11" ht="21.75" customHeight="1" x14ac:dyDescent="0.15">
      <c r="A13" s="24" t="s">
        <v>89</v>
      </c>
      <c r="B13" s="115">
        <f t="shared" si="0"/>
        <v>2744892</v>
      </c>
      <c r="C13" s="125">
        <v>158797</v>
      </c>
      <c r="D13" s="115">
        <v>2730277</v>
      </c>
      <c r="E13" s="115">
        <v>14615</v>
      </c>
      <c r="F13" s="115">
        <v>0</v>
      </c>
      <c r="G13" s="115">
        <v>0</v>
      </c>
      <c r="H13" s="115">
        <v>0</v>
      </c>
      <c r="I13" s="115">
        <v>0</v>
      </c>
      <c r="J13" s="115">
        <v>0</v>
      </c>
      <c r="K13" s="115">
        <v>0</v>
      </c>
    </row>
    <row r="14" spans="1:11" ht="21.75" customHeight="1" x14ac:dyDescent="0.15">
      <c r="A14" s="24" t="s">
        <v>85</v>
      </c>
      <c r="B14" s="115"/>
      <c r="C14" s="125"/>
      <c r="D14" s="115"/>
      <c r="E14" s="115"/>
      <c r="F14" s="115"/>
      <c r="G14" s="115"/>
      <c r="H14" s="115"/>
      <c r="I14" s="115"/>
      <c r="J14" s="115"/>
      <c r="K14" s="115"/>
    </row>
    <row r="15" spans="1:11" ht="21.75" customHeight="1" x14ac:dyDescent="0.15">
      <c r="A15" s="24" t="s">
        <v>86</v>
      </c>
      <c r="B15" s="115">
        <f>SUM(D15:K15)</f>
        <v>2417001</v>
      </c>
      <c r="C15" s="125">
        <v>237225</v>
      </c>
      <c r="D15" s="115">
        <v>1760478</v>
      </c>
      <c r="E15" s="115">
        <v>651610</v>
      </c>
      <c r="F15" s="115">
        <v>4913</v>
      </c>
      <c r="G15" s="115">
        <v>0</v>
      </c>
      <c r="H15" s="115">
        <v>0</v>
      </c>
      <c r="I15" s="115">
        <v>0</v>
      </c>
      <c r="J15" s="115">
        <v>0</v>
      </c>
      <c r="K15" s="115">
        <v>0</v>
      </c>
    </row>
    <row r="16" spans="1:11" ht="21.75" customHeight="1" x14ac:dyDescent="0.15">
      <c r="A16" s="24" t="s">
        <v>87</v>
      </c>
      <c r="B16" s="115">
        <f>SUM(D16:K16)</f>
        <v>9354</v>
      </c>
      <c r="C16" s="125">
        <v>3297</v>
      </c>
      <c r="D16" s="115">
        <v>9354</v>
      </c>
      <c r="E16" s="115">
        <v>0</v>
      </c>
      <c r="F16" s="115">
        <v>0</v>
      </c>
      <c r="G16" s="115">
        <v>0</v>
      </c>
      <c r="H16" s="115">
        <v>0</v>
      </c>
      <c r="I16" s="115">
        <v>0</v>
      </c>
      <c r="J16" s="115">
        <v>0</v>
      </c>
      <c r="K16" s="115">
        <v>0</v>
      </c>
    </row>
    <row r="17" spans="1:11" ht="21.75" customHeight="1" x14ac:dyDescent="0.15">
      <c r="A17" s="24" t="s">
        <v>705</v>
      </c>
      <c r="B17" s="115">
        <f>SUM(D17:K17)</f>
        <v>0</v>
      </c>
      <c r="C17" s="125"/>
      <c r="D17" s="115">
        <v>0</v>
      </c>
      <c r="E17" s="115">
        <v>0</v>
      </c>
      <c r="F17" s="115">
        <v>0</v>
      </c>
      <c r="G17" s="115">
        <v>0</v>
      </c>
      <c r="H17" s="115">
        <v>0</v>
      </c>
      <c r="I17" s="115">
        <v>0</v>
      </c>
      <c r="J17" s="115">
        <v>0</v>
      </c>
      <c r="K17" s="115">
        <v>0</v>
      </c>
    </row>
    <row r="18" spans="1:11" ht="21.75" customHeight="1" x14ac:dyDescent="0.15">
      <c r="A18" s="24" t="s">
        <v>89</v>
      </c>
      <c r="B18" s="115">
        <f>SUM(D18:K18)</f>
        <v>209223</v>
      </c>
      <c r="C18" s="125">
        <v>21353</v>
      </c>
      <c r="D18" s="115">
        <v>202282</v>
      </c>
      <c r="E18" s="115">
        <v>6941</v>
      </c>
      <c r="F18" s="115">
        <v>0</v>
      </c>
      <c r="G18" s="115">
        <v>0</v>
      </c>
      <c r="H18" s="115">
        <v>0</v>
      </c>
      <c r="I18" s="115">
        <v>0</v>
      </c>
      <c r="J18" s="115">
        <v>0</v>
      </c>
      <c r="K18" s="115">
        <v>0</v>
      </c>
    </row>
    <row r="19" spans="1:11" ht="21.75" customHeight="1" x14ac:dyDescent="0.15">
      <c r="A19" s="24" t="s">
        <v>706</v>
      </c>
      <c r="B19" s="115">
        <f>SUM(D19:K19)</f>
        <v>0</v>
      </c>
      <c r="C19" s="125">
        <v>0</v>
      </c>
      <c r="D19" s="115">
        <v>0</v>
      </c>
      <c r="E19" s="115">
        <v>0</v>
      </c>
      <c r="F19" s="115">
        <v>0</v>
      </c>
      <c r="G19" s="115">
        <v>0</v>
      </c>
      <c r="H19" s="115">
        <v>0</v>
      </c>
      <c r="I19" s="115">
        <v>0</v>
      </c>
      <c r="J19" s="115">
        <v>0</v>
      </c>
      <c r="K19" s="115">
        <v>0</v>
      </c>
    </row>
    <row r="20" spans="1:11" ht="21.75" customHeight="1" x14ac:dyDescent="0.15">
      <c r="A20" s="22" t="s">
        <v>90</v>
      </c>
      <c r="B20" s="115">
        <f>SUM(B7:B19)</f>
        <v>6512628</v>
      </c>
      <c r="C20" s="125">
        <f t="shared" ref="C20:K20" si="1">SUM(C7:C19)</f>
        <v>581252</v>
      </c>
      <c r="D20" s="115">
        <f t="shared" si="1"/>
        <v>5345168</v>
      </c>
      <c r="E20" s="115">
        <f t="shared" si="1"/>
        <v>749051</v>
      </c>
      <c r="F20" s="115">
        <f t="shared" si="1"/>
        <v>13661</v>
      </c>
      <c r="G20" s="115">
        <f t="shared" si="1"/>
        <v>404748</v>
      </c>
      <c r="H20" s="115">
        <f t="shared" si="1"/>
        <v>0</v>
      </c>
      <c r="I20" s="115">
        <f t="shared" si="1"/>
        <v>0</v>
      </c>
      <c r="J20" s="115">
        <f t="shared" si="1"/>
        <v>0</v>
      </c>
      <c r="K20" s="115">
        <f t="shared" si="1"/>
        <v>0</v>
      </c>
    </row>
    <row r="21" spans="1:11" x14ac:dyDescent="0.15">
      <c r="A21" s="13" t="s">
        <v>708</v>
      </c>
    </row>
    <row r="22" spans="1:11" s="124" customFormat="1" x14ac:dyDescent="0.15"/>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98425196850393704" bottom="0.39370078740157483" header="0.19685039370078741" footer="0.19685039370078741"/>
  <pageSetup paperSize="9" scale="82"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
  <sheetViews>
    <sheetView workbookViewId="0">
      <selection activeCell="D11" sqref="D11"/>
    </sheetView>
  </sheetViews>
  <sheetFormatPr defaultColWidth="8.875" defaultRowHeight="11.25" x14ac:dyDescent="0.15"/>
  <cols>
    <col min="1" max="1" width="22.875" style="13" customWidth="1"/>
    <col min="2" max="8" width="12.875" style="13" customWidth="1"/>
    <col min="9" max="9" width="10.125" style="13" bestFit="1" customWidth="1"/>
    <col min="10" max="16384" width="8.875" style="13"/>
  </cols>
  <sheetData>
    <row r="1" spans="1:9" ht="21" x14ac:dyDescent="0.2">
      <c r="A1" s="12" t="s">
        <v>327</v>
      </c>
    </row>
    <row r="2" spans="1:9" ht="13.5" x14ac:dyDescent="0.15">
      <c r="A2" s="14"/>
    </row>
    <row r="3" spans="1:9" ht="13.5" x14ac:dyDescent="0.15">
      <c r="A3" s="14"/>
    </row>
    <row r="4" spans="1:9" ht="13.5" x14ac:dyDescent="0.15">
      <c r="A4" s="83"/>
      <c r="B4" s="83"/>
      <c r="C4" s="83"/>
      <c r="D4" s="83"/>
      <c r="E4" s="83"/>
      <c r="F4" s="83"/>
      <c r="G4" s="83"/>
      <c r="H4" s="83"/>
      <c r="I4" s="84" t="s">
        <v>653</v>
      </c>
    </row>
    <row r="5" spans="1:9" ht="37.5" customHeight="1" x14ac:dyDescent="0.15">
      <c r="A5" s="97" t="s">
        <v>75</v>
      </c>
      <c r="B5" s="85" t="s">
        <v>91</v>
      </c>
      <c r="C5" s="86" t="s">
        <v>92</v>
      </c>
      <c r="D5" s="86" t="s">
        <v>93</v>
      </c>
      <c r="E5" s="86" t="s">
        <v>94</v>
      </c>
      <c r="F5" s="86" t="s">
        <v>95</v>
      </c>
      <c r="G5" s="86" t="s">
        <v>96</v>
      </c>
      <c r="H5" s="85" t="s">
        <v>97</v>
      </c>
      <c r="I5" s="86" t="s">
        <v>523</v>
      </c>
    </row>
    <row r="6" spans="1:9" ht="21" customHeight="1" x14ac:dyDescent="0.15">
      <c r="A6" s="98">
        <f>SUM(B6:H6)</f>
        <v>6512628</v>
      </c>
      <c r="B6" s="88">
        <v>5983819</v>
      </c>
      <c r="C6" s="88">
        <v>471389</v>
      </c>
      <c r="D6" s="88">
        <v>49571</v>
      </c>
      <c r="E6" s="88">
        <v>2527</v>
      </c>
      <c r="F6" s="88">
        <v>2018</v>
      </c>
      <c r="G6" s="88">
        <v>0</v>
      </c>
      <c r="H6" s="88">
        <v>3304</v>
      </c>
      <c r="I6" s="126">
        <v>2.5600000000000002E-3</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6"/>
  <sheetViews>
    <sheetView workbookViewId="0">
      <selection activeCell="A2" sqref="A2"/>
    </sheetView>
  </sheetViews>
  <sheetFormatPr defaultColWidth="8.875" defaultRowHeight="11.25" x14ac:dyDescent="0.15"/>
  <cols>
    <col min="1" max="1" width="22.875" style="13" customWidth="1"/>
    <col min="2" max="10" width="12.875" style="13" customWidth="1"/>
    <col min="11" max="16384" width="8.875" style="13"/>
  </cols>
  <sheetData>
    <row r="1" spans="1:10" ht="21" x14ac:dyDescent="0.2">
      <c r="A1" s="12" t="s">
        <v>328</v>
      </c>
    </row>
    <row r="2" spans="1:10" ht="13.5" x14ac:dyDescent="0.15">
      <c r="A2" s="14"/>
    </row>
    <row r="3" spans="1:10" ht="13.5" x14ac:dyDescent="0.15">
      <c r="A3" s="14"/>
    </row>
    <row r="4" spans="1:10" ht="13.5" x14ac:dyDescent="0.15">
      <c r="J4" s="16" t="s">
        <v>653</v>
      </c>
    </row>
    <row r="5" spans="1:10" ht="37.5" customHeight="1" x14ac:dyDescent="0.15">
      <c r="A5" s="33" t="s">
        <v>75</v>
      </c>
      <c r="B5" s="17" t="s">
        <v>98</v>
      </c>
      <c r="C5" s="18" t="s">
        <v>99</v>
      </c>
      <c r="D5" s="18" t="s">
        <v>100</v>
      </c>
      <c r="E5" s="18" t="s">
        <v>101</v>
      </c>
      <c r="F5" s="18" t="s">
        <v>102</v>
      </c>
      <c r="G5" s="18" t="s">
        <v>103</v>
      </c>
      <c r="H5" s="18" t="s">
        <v>654</v>
      </c>
      <c r="I5" s="86" t="s">
        <v>105</v>
      </c>
      <c r="J5" s="85" t="s">
        <v>106</v>
      </c>
    </row>
    <row r="6" spans="1:10" ht="21" customHeight="1" x14ac:dyDescent="0.15">
      <c r="A6" s="34">
        <f>SUM(B6:J6)</f>
        <v>6512628</v>
      </c>
      <c r="B6" s="20">
        <v>581252</v>
      </c>
      <c r="C6" s="20">
        <v>559381</v>
      </c>
      <c r="D6" s="20">
        <v>532971</v>
      </c>
      <c r="E6" s="20">
        <v>506301</v>
      </c>
      <c r="F6" s="20">
        <v>460682</v>
      </c>
      <c r="G6" s="20">
        <v>1987488</v>
      </c>
      <c r="H6" s="20">
        <v>1122325</v>
      </c>
      <c r="I6" s="20">
        <v>615116</v>
      </c>
      <c r="J6" s="20">
        <v>147112</v>
      </c>
    </row>
  </sheetData>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ED48-11BF-4D33-9166-EDEE435F0F54}">
  <dimension ref="A1:I5"/>
  <sheetViews>
    <sheetView workbookViewId="0">
      <selection sqref="A1:I1"/>
    </sheetView>
  </sheetViews>
  <sheetFormatPr defaultColWidth="8.875" defaultRowHeight="11.25" x14ac:dyDescent="0.15"/>
  <cols>
    <col min="1" max="1" width="21.5" style="13" customWidth="1"/>
    <col min="2" max="8" width="12.875" style="13" customWidth="1"/>
    <col min="9" max="16384" width="8.875" style="13"/>
  </cols>
  <sheetData>
    <row r="1" spans="1:9" s="127" customFormat="1" ht="21" x14ac:dyDescent="0.15">
      <c r="A1" s="256" t="s">
        <v>655</v>
      </c>
      <c r="B1" s="256"/>
      <c r="C1" s="256"/>
      <c r="D1" s="256"/>
      <c r="E1" s="256"/>
      <c r="F1" s="256"/>
      <c r="G1" s="256"/>
      <c r="H1" s="256"/>
      <c r="I1" s="256"/>
    </row>
    <row r="2" spans="1:9" s="127" customFormat="1" ht="13.5" x14ac:dyDescent="0.15">
      <c r="A2" s="128"/>
      <c r="G2" s="129" t="s">
        <v>656</v>
      </c>
    </row>
    <row r="3" spans="1:9" s="127" customFormat="1" ht="22.5" customHeight="1" x14ac:dyDescent="0.15">
      <c r="A3" s="257" t="s">
        <v>657</v>
      </c>
      <c r="B3" s="257"/>
      <c r="C3" s="258" t="s">
        <v>658</v>
      </c>
      <c r="D3" s="258"/>
      <c r="E3" s="258"/>
      <c r="F3" s="258"/>
      <c r="G3" s="258"/>
    </row>
    <row r="4" spans="1:9" s="127" customFormat="1" ht="18" customHeight="1" x14ac:dyDescent="0.15">
      <c r="A4" s="259" t="s">
        <v>131</v>
      </c>
      <c r="B4" s="259"/>
      <c r="C4" s="259" t="s">
        <v>659</v>
      </c>
      <c r="D4" s="259"/>
      <c r="E4" s="259"/>
      <c r="F4" s="259"/>
      <c r="G4" s="259"/>
    </row>
    <row r="5" spans="1:9" s="127" customFormat="1" x14ac:dyDescent="0.15">
      <c r="A5" s="127" t="s">
        <v>660</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3"/>
  <sheetViews>
    <sheetView workbookViewId="0"/>
  </sheetViews>
  <sheetFormatPr defaultColWidth="8.875" defaultRowHeight="11.25" x14ac:dyDescent="0.15"/>
  <cols>
    <col min="1" max="1" width="21.375" style="13" customWidth="1"/>
    <col min="2" max="6" width="20.875" style="13" customWidth="1"/>
    <col min="7" max="16384" width="8.875" style="13"/>
  </cols>
  <sheetData>
    <row r="1" spans="1:6" ht="21" x14ac:dyDescent="0.2">
      <c r="A1" s="12" t="s">
        <v>329</v>
      </c>
    </row>
    <row r="2" spans="1:6" ht="13.5" x14ac:dyDescent="0.15">
      <c r="A2" s="14"/>
    </row>
    <row r="3" spans="1:6" ht="13.5" x14ac:dyDescent="0.15">
      <c r="A3" s="14"/>
    </row>
    <row r="4" spans="1:6" ht="13.5" x14ac:dyDescent="0.15">
      <c r="A4" s="83"/>
      <c r="B4" s="83"/>
      <c r="C4" s="83"/>
      <c r="D4" s="83"/>
      <c r="E4" s="83"/>
      <c r="F4" s="84" t="s">
        <v>693</v>
      </c>
    </row>
    <row r="5" spans="1:6" ht="22.5" customHeight="1" x14ac:dyDescent="0.15">
      <c r="A5" s="260" t="s">
        <v>107</v>
      </c>
      <c r="B5" s="260" t="s">
        <v>108</v>
      </c>
      <c r="C5" s="260" t="s">
        <v>109</v>
      </c>
      <c r="D5" s="260" t="s">
        <v>110</v>
      </c>
      <c r="E5" s="260"/>
      <c r="F5" s="260" t="s">
        <v>73</v>
      </c>
    </row>
    <row r="6" spans="1:6" ht="22.5" customHeight="1" x14ac:dyDescent="0.15">
      <c r="A6" s="260"/>
      <c r="B6" s="260"/>
      <c r="C6" s="260"/>
      <c r="D6" s="85" t="s">
        <v>111</v>
      </c>
      <c r="E6" s="85" t="s">
        <v>61</v>
      </c>
      <c r="F6" s="260"/>
    </row>
    <row r="7" spans="1:6" ht="17.850000000000001" customHeight="1" x14ac:dyDescent="0.15">
      <c r="A7" s="87" t="s">
        <v>691</v>
      </c>
      <c r="B7" s="99">
        <v>1172226</v>
      </c>
      <c r="C7" s="99">
        <v>0</v>
      </c>
      <c r="D7" s="99">
        <v>0</v>
      </c>
      <c r="E7" s="99">
        <v>134407</v>
      </c>
      <c r="F7" s="99">
        <f>B7+C7-SUM(D7,E7)</f>
        <v>1037819</v>
      </c>
    </row>
    <row r="8" spans="1:6" ht="17.850000000000001" customHeight="1" x14ac:dyDescent="0.15">
      <c r="A8" s="87" t="s">
        <v>524</v>
      </c>
      <c r="B8" s="99">
        <v>10176</v>
      </c>
      <c r="C8" s="99">
        <v>6275</v>
      </c>
      <c r="D8" s="99">
        <v>0</v>
      </c>
      <c r="E8" s="99">
        <v>10176</v>
      </c>
      <c r="F8" s="99">
        <f t="shared" ref="F8:F12" si="0">B8+C8-SUM(D8,E8)</f>
        <v>6275</v>
      </c>
    </row>
    <row r="9" spans="1:6" ht="17.850000000000001" customHeight="1" x14ac:dyDescent="0.15">
      <c r="A9" s="87" t="s">
        <v>525</v>
      </c>
      <c r="B9" s="99">
        <v>1811</v>
      </c>
      <c r="C9" s="99">
        <v>1614</v>
      </c>
      <c r="D9" s="99">
        <v>0</v>
      </c>
      <c r="E9" s="99">
        <v>1811</v>
      </c>
      <c r="F9" s="99">
        <f t="shared" si="0"/>
        <v>1614</v>
      </c>
    </row>
    <row r="10" spans="1:6" ht="17.850000000000001" customHeight="1" x14ac:dyDescent="0.15">
      <c r="A10" s="87" t="s">
        <v>526</v>
      </c>
      <c r="B10" s="99">
        <v>1003006</v>
      </c>
      <c r="C10" s="99">
        <v>0</v>
      </c>
      <c r="D10" s="99">
        <v>0</v>
      </c>
      <c r="E10" s="99">
        <v>25746</v>
      </c>
      <c r="F10" s="99">
        <f t="shared" si="0"/>
        <v>977260</v>
      </c>
    </row>
    <row r="11" spans="1:6" ht="17.850000000000001" customHeight="1" x14ac:dyDescent="0.15">
      <c r="A11" s="87" t="s">
        <v>527</v>
      </c>
      <c r="B11" s="99">
        <v>0</v>
      </c>
      <c r="C11" s="99">
        <v>22500</v>
      </c>
      <c r="D11" s="99">
        <v>0</v>
      </c>
      <c r="E11" s="99">
        <v>0</v>
      </c>
      <c r="F11" s="99">
        <f t="shared" si="0"/>
        <v>22500</v>
      </c>
    </row>
    <row r="12" spans="1:6" ht="17.850000000000001" customHeight="1" x14ac:dyDescent="0.15">
      <c r="A12" s="87" t="s">
        <v>528</v>
      </c>
      <c r="B12" s="99">
        <v>49030</v>
      </c>
      <c r="C12" s="99">
        <v>46762</v>
      </c>
      <c r="D12" s="99">
        <v>49030</v>
      </c>
      <c r="E12" s="99">
        <v>0</v>
      </c>
      <c r="F12" s="99">
        <f t="shared" si="0"/>
        <v>46762</v>
      </c>
    </row>
    <row r="13" spans="1:6" ht="17.850000000000001" customHeight="1" x14ac:dyDescent="0.15">
      <c r="A13" s="89" t="s">
        <v>42</v>
      </c>
      <c r="B13" s="99">
        <f>SUM(B7:B12)</f>
        <v>2236249</v>
      </c>
      <c r="C13" s="99">
        <f t="shared" ref="C13:F13" si="1">SUM(C7:C12)</f>
        <v>77151</v>
      </c>
      <c r="D13" s="99">
        <f t="shared" si="1"/>
        <v>49030</v>
      </c>
      <c r="E13" s="99">
        <f t="shared" si="1"/>
        <v>172140</v>
      </c>
      <c r="F13" s="99">
        <f t="shared" si="1"/>
        <v>2092230</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0"/>
  <sheetViews>
    <sheetView workbookViewId="0"/>
  </sheetViews>
  <sheetFormatPr defaultColWidth="8.875" defaultRowHeight="11.25" x14ac:dyDescent="0.15"/>
  <cols>
    <col min="1" max="1" width="28.5" style="13" customWidth="1"/>
    <col min="2" max="2" width="48.625" style="13" bestFit="1" customWidth="1"/>
    <col min="3" max="3" width="34.5" style="13" bestFit="1" customWidth="1"/>
    <col min="4" max="4" width="16.875" style="13" customWidth="1"/>
    <col min="5" max="5" width="41.125" style="13" bestFit="1" customWidth="1"/>
    <col min="6" max="16384" width="8.875" style="13"/>
  </cols>
  <sheetData>
    <row r="1" spans="1:6" ht="21" x14ac:dyDescent="0.2">
      <c r="A1" s="12" t="s">
        <v>332</v>
      </c>
    </row>
    <row r="2" spans="1:6" ht="13.5" x14ac:dyDescent="0.15">
      <c r="A2" s="14"/>
    </row>
    <row r="3" spans="1:6" ht="13.5" x14ac:dyDescent="0.15">
      <c r="A3" s="14"/>
    </row>
    <row r="4" spans="1:6" ht="13.5" x14ac:dyDescent="0.15">
      <c r="E4" s="16" t="s">
        <v>693</v>
      </c>
    </row>
    <row r="5" spans="1:6" ht="22.5" customHeight="1" x14ac:dyDescent="0.15">
      <c r="A5" s="17" t="s">
        <v>107</v>
      </c>
      <c r="B5" s="17" t="s">
        <v>134</v>
      </c>
      <c r="C5" s="17" t="s">
        <v>135</v>
      </c>
      <c r="D5" s="17" t="s">
        <v>114</v>
      </c>
      <c r="E5" s="17" t="s">
        <v>136</v>
      </c>
      <c r="F5" s="122"/>
    </row>
    <row r="6" spans="1:6" ht="18" customHeight="1" x14ac:dyDescent="0.15">
      <c r="A6" s="261" t="s">
        <v>137</v>
      </c>
      <c r="B6" s="24"/>
      <c r="C6" s="29"/>
      <c r="D6" s="20"/>
      <c r="E6" s="24"/>
    </row>
    <row r="7" spans="1:6" ht="18" customHeight="1" x14ac:dyDescent="0.15">
      <c r="A7" s="261"/>
      <c r="B7" s="24"/>
      <c r="C7" s="29"/>
      <c r="D7" s="20"/>
      <c r="E7" s="24"/>
    </row>
    <row r="8" spans="1:6" ht="18" customHeight="1" x14ac:dyDescent="0.15">
      <c r="A8" s="261"/>
      <c r="B8" s="24"/>
      <c r="C8" s="29"/>
      <c r="D8" s="20"/>
      <c r="E8" s="24"/>
    </row>
    <row r="9" spans="1:6" ht="18" customHeight="1" x14ac:dyDescent="0.15">
      <c r="A9" s="262"/>
      <c r="B9" s="22" t="s">
        <v>124</v>
      </c>
      <c r="C9" s="37"/>
      <c r="D9" s="20">
        <f>SUM(D6:D8)</f>
        <v>0</v>
      </c>
      <c r="E9" s="37"/>
    </row>
    <row r="10" spans="1:6" ht="18" customHeight="1" x14ac:dyDescent="0.15">
      <c r="A10" s="263"/>
      <c r="B10" s="24" t="s">
        <v>529</v>
      </c>
      <c r="C10" s="24" t="s">
        <v>767</v>
      </c>
      <c r="D10" s="20">
        <v>261500</v>
      </c>
      <c r="E10" s="29" t="s">
        <v>770</v>
      </c>
    </row>
    <row r="11" spans="1:6" ht="18" customHeight="1" x14ac:dyDescent="0.15">
      <c r="A11" s="263"/>
      <c r="B11" s="24" t="s">
        <v>759</v>
      </c>
      <c r="C11" s="24"/>
      <c r="D11" s="20">
        <v>156200</v>
      </c>
      <c r="E11" s="29" t="s">
        <v>709</v>
      </c>
    </row>
    <row r="12" spans="1:6" ht="18" customHeight="1" x14ac:dyDescent="0.15">
      <c r="A12" s="263"/>
      <c r="B12" s="24" t="s">
        <v>530</v>
      </c>
      <c r="C12" s="24" t="s">
        <v>768</v>
      </c>
      <c r="D12" s="20">
        <v>155446</v>
      </c>
      <c r="E12" s="29" t="s">
        <v>770</v>
      </c>
    </row>
    <row r="13" spans="1:6" ht="18" customHeight="1" x14ac:dyDescent="0.15">
      <c r="A13" s="263"/>
      <c r="B13" s="24" t="s">
        <v>760</v>
      </c>
      <c r="C13" s="24"/>
      <c r="D13" s="20">
        <v>148500</v>
      </c>
      <c r="E13" s="29" t="s">
        <v>709</v>
      </c>
    </row>
    <row r="14" spans="1:6" ht="18" customHeight="1" x14ac:dyDescent="0.15">
      <c r="A14" s="263"/>
      <c r="B14" s="24" t="s">
        <v>531</v>
      </c>
      <c r="C14" s="24" t="s">
        <v>618</v>
      </c>
      <c r="D14" s="20">
        <v>95648</v>
      </c>
      <c r="E14" s="29" t="s">
        <v>770</v>
      </c>
    </row>
    <row r="15" spans="1:6" ht="18" customHeight="1" x14ac:dyDescent="0.15">
      <c r="A15" s="263"/>
      <c r="B15" s="24" t="s">
        <v>761</v>
      </c>
      <c r="C15" s="24"/>
      <c r="D15" s="20">
        <v>76346</v>
      </c>
      <c r="E15" s="29" t="s">
        <v>709</v>
      </c>
    </row>
    <row r="16" spans="1:6" ht="18" customHeight="1" x14ac:dyDescent="0.15">
      <c r="A16" s="263"/>
      <c r="B16" s="24" t="s">
        <v>532</v>
      </c>
      <c r="C16" s="24" t="s">
        <v>363</v>
      </c>
      <c r="D16" s="20">
        <v>69817</v>
      </c>
      <c r="E16" s="29" t="s">
        <v>770</v>
      </c>
    </row>
    <row r="17" spans="1:5" ht="18" customHeight="1" x14ac:dyDescent="0.15">
      <c r="A17" s="263"/>
      <c r="B17" s="24" t="s">
        <v>762</v>
      </c>
      <c r="C17" s="24" t="s">
        <v>769</v>
      </c>
      <c r="D17" s="20">
        <v>66108</v>
      </c>
      <c r="E17" s="29" t="s">
        <v>712</v>
      </c>
    </row>
    <row r="18" spans="1:5" ht="18" customHeight="1" x14ac:dyDescent="0.15">
      <c r="A18" s="263"/>
      <c r="B18" s="24" t="s">
        <v>763</v>
      </c>
      <c r="C18" s="24"/>
      <c r="D18" s="20">
        <v>53129</v>
      </c>
      <c r="E18" s="29"/>
    </row>
    <row r="19" spans="1:5" ht="18" customHeight="1" x14ac:dyDescent="0.15">
      <c r="A19" s="263"/>
      <c r="B19" s="24" t="s">
        <v>764</v>
      </c>
      <c r="C19" s="24"/>
      <c r="D19" s="20">
        <v>48742</v>
      </c>
      <c r="E19" s="29" t="s">
        <v>710</v>
      </c>
    </row>
    <row r="20" spans="1:5" ht="18" customHeight="1" x14ac:dyDescent="0.15">
      <c r="A20" s="263"/>
      <c r="B20" s="24" t="s">
        <v>534</v>
      </c>
      <c r="C20" s="24"/>
      <c r="D20" s="20">
        <v>27778</v>
      </c>
      <c r="E20" s="29" t="s">
        <v>711</v>
      </c>
    </row>
    <row r="21" spans="1:5" ht="18" customHeight="1" x14ac:dyDescent="0.15">
      <c r="A21" s="263"/>
      <c r="B21" s="24" t="s">
        <v>535</v>
      </c>
      <c r="C21" s="24" t="s">
        <v>619</v>
      </c>
      <c r="D21" s="20">
        <v>18838</v>
      </c>
      <c r="E21" s="29" t="s">
        <v>771</v>
      </c>
    </row>
    <row r="22" spans="1:5" ht="18" customHeight="1" x14ac:dyDescent="0.15">
      <c r="A22" s="263"/>
      <c r="B22" s="24" t="s">
        <v>765</v>
      </c>
      <c r="C22" s="24"/>
      <c r="D22" s="20">
        <v>17970</v>
      </c>
      <c r="E22" s="29" t="s">
        <v>709</v>
      </c>
    </row>
    <row r="23" spans="1:5" ht="18" customHeight="1" x14ac:dyDescent="0.15">
      <c r="A23" s="263"/>
      <c r="B23" s="24" t="s">
        <v>536</v>
      </c>
      <c r="C23" s="24" t="s">
        <v>620</v>
      </c>
      <c r="D23" s="20">
        <v>16727</v>
      </c>
      <c r="E23" s="29" t="s">
        <v>770</v>
      </c>
    </row>
    <row r="24" spans="1:5" ht="18" customHeight="1" x14ac:dyDescent="0.15">
      <c r="A24" s="263"/>
      <c r="B24" s="24" t="s">
        <v>537</v>
      </c>
      <c r="C24" s="24" t="s">
        <v>365</v>
      </c>
      <c r="D24" s="20">
        <v>12450</v>
      </c>
      <c r="E24" s="24" t="s">
        <v>770</v>
      </c>
    </row>
    <row r="25" spans="1:5" ht="18" customHeight="1" x14ac:dyDescent="0.15">
      <c r="A25" s="263"/>
      <c r="B25" s="24" t="s">
        <v>533</v>
      </c>
      <c r="C25" s="24"/>
      <c r="D25" s="20">
        <v>11761</v>
      </c>
      <c r="E25" s="24" t="s">
        <v>772</v>
      </c>
    </row>
    <row r="26" spans="1:5" ht="18" customHeight="1" x14ac:dyDescent="0.15">
      <c r="A26" s="263"/>
      <c r="B26" s="24" t="s">
        <v>766</v>
      </c>
      <c r="C26" s="24"/>
      <c r="D26" s="20">
        <v>11400</v>
      </c>
      <c r="E26" s="24" t="s">
        <v>710</v>
      </c>
    </row>
    <row r="27" spans="1:5" ht="18" customHeight="1" x14ac:dyDescent="0.15">
      <c r="A27" s="263"/>
      <c r="B27" s="24" t="s">
        <v>627</v>
      </c>
      <c r="C27" s="24" t="s">
        <v>367</v>
      </c>
      <c r="D27" s="20">
        <v>10162</v>
      </c>
      <c r="E27" s="24" t="s">
        <v>770</v>
      </c>
    </row>
    <row r="28" spans="1:5" ht="18" customHeight="1" x14ac:dyDescent="0.15">
      <c r="A28" s="263"/>
      <c r="B28" s="24" t="s">
        <v>713</v>
      </c>
      <c r="C28" s="24"/>
      <c r="D28" s="20">
        <v>157494</v>
      </c>
      <c r="E28" s="24"/>
    </row>
    <row r="29" spans="1:5" ht="18" customHeight="1" x14ac:dyDescent="0.15">
      <c r="A29" s="264"/>
      <c r="B29" s="22" t="s">
        <v>124</v>
      </c>
      <c r="C29" s="37"/>
      <c r="D29" s="20">
        <f>SUM(D10:D28)</f>
        <v>1416016</v>
      </c>
      <c r="E29" s="37"/>
    </row>
    <row r="30" spans="1:5" ht="18" customHeight="1" x14ac:dyDescent="0.15">
      <c r="A30" s="22" t="s">
        <v>42</v>
      </c>
      <c r="B30" s="37"/>
      <c r="C30" s="37"/>
      <c r="D30" s="20">
        <f>SUM(D29,D9)</f>
        <v>1416016</v>
      </c>
      <c r="E30" s="37"/>
    </row>
  </sheetData>
  <mergeCells count="2">
    <mergeCell ref="A6:A9"/>
    <mergeCell ref="A10:A29"/>
  </mergeCells>
  <phoneticPr fontId="2"/>
  <printOptions horizontalCentered="1"/>
  <pageMargins left="0.39370078740157483" right="0.39370078740157483" top="0.39370078740157483" bottom="0.39370078740157483" header="0.19685039370078741" footer="0.19685039370078741"/>
  <pageSetup paperSize="9" scale="8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2"/>
  <sheetViews>
    <sheetView workbookViewId="0">
      <selection activeCell="E20" sqref="E20"/>
    </sheetView>
  </sheetViews>
  <sheetFormatPr defaultColWidth="8.875" defaultRowHeight="11.25" x14ac:dyDescent="0.15"/>
  <cols>
    <col min="1" max="2" width="17.125" style="13" customWidth="1"/>
    <col min="3" max="5" width="23.625" style="13" customWidth="1"/>
    <col min="6" max="16384" width="8.875" style="13"/>
  </cols>
  <sheetData>
    <row r="1" spans="1:5" ht="21" x14ac:dyDescent="0.2">
      <c r="A1" s="12" t="s">
        <v>330</v>
      </c>
    </row>
    <row r="2" spans="1:5" ht="13.5" x14ac:dyDescent="0.15">
      <c r="A2" s="14"/>
    </row>
    <row r="3" spans="1:5" ht="13.5" x14ac:dyDescent="0.15">
      <c r="A3" s="14"/>
    </row>
    <row r="4" spans="1:5" ht="13.5" x14ac:dyDescent="0.15">
      <c r="A4" s="83"/>
      <c r="B4" s="83"/>
      <c r="C4" s="83"/>
      <c r="D4" s="83"/>
      <c r="E4" s="84" t="s">
        <v>693</v>
      </c>
    </row>
    <row r="5" spans="1:5" ht="22.5" customHeight="1" x14ac:dyDescent="0.15">
      <c r="A5" s="85" t="s">
        <v>112</v>
      </c>
      <c r="B5" s="85" t="s">
        <v>107</v>
      </c>
      <c r="C5" s="260" t="s">
        <v>113</v>
      </c>
      <c r="D5" s="260"/>
      <c r="E5" s="85" t="s">
        <v>114</v>
      </c>
    </row>
    <row r="6" spans="1:5" ht="18" customHeight="1" x14ac:dyDescent="0.15">
      <c r="A6" s="267" t="s">
        <v>115</v>
      </c>
      <c r="B6" s="267" t="s">
        <v>116</v>
      </c>
      <c r="C6" s="265" t="s">
        <v>539</v>
      </c>
      <c r="D6" s="266"/>
      <c r="E6" s="99">
        <v>945146</v>
      </c>
    </row>
    <row r="7" spans="1:5" ht="18" customHeight="1" x14ac:dyDescent="0.15">
      <c r="A7" s="267"/>
      <c r="B7" s="267"/>
      <c r="C7" s="265" t="s">
        <v>117</v>
      </c>
      <c r="D7" s="266"/>
      <c r="E7" s="99">
        <v>61042</v>
      </c>
    </row>
    <row r="8" spans="1:5" ht="18" customHeight="1" x14ac:dyDescent="0.15">
      <c r="A8" s="267"/>
      <c r="B8" s="267"/>
      <c r="C8" s="265" t="s">
        <v>540</v>
      </c>
      <c r="D8" s="266"/>
      <c r="E8" s="99">
        <v>593</v>
      </c>
    </row>
    <row r="9" spans="1:5" ht="17.850000000000001" customHeight="1" x14ac:dyDescent="0.15">
      <c r="A9" s="267"/>
      <c r="B9" s="267"/>
      <c r="C9" s="265" t="s">
        <v>541</v>
      </c>
      <c r="D9" s="266"/>
      <c r="E9" s="99">
        <v>2703</v>
      </c>
    </row>
    <row r="10" spans="1:5" ht="18" customHeight="1" x14ac:dyDescent="0.15">
      <c r="A10" s="267"/>
      <c r="B10" s="267"/>
      <c r="C10" s="265" t="s">
        <v>542</v>
      </c>
      <c r="D10" s="266"/>
      <c r="E10" s="99">
        <v>2522</v>
      </c>
    </row>
    <row r="11" spans="1:5" ht="18" customHeight="1" x14ac:dyDescent="0.15">
      <c r="A11" s="267"/>
      <c r="B11" s="267"/>
      <c r="C11" s="265" t="s">
        <v>758</v>
      </c>
      <c r="D11" s="266"/>
      <c r="E11" s="99">
        <v>8392</v>
      </c>
    </row>
    <row r="12" spans="1:5" ht="18" customHeight="1" x14ac:dyDescent="0.15">
      <c r="A12" s="267"/>
      <c r="B12" s="267"/>
      <c r="C12" s="265" t="s">
        <v>118</v>
      </c>
      <c r="D12" s="266"/>
      <c r="E12" s="99">
        <v>296100</v>
      </c>
    </row>
    <row r="13" spans="1:5" ht="18" customHeight="1" x14ac:dyDescent="0.15">
      <c r="A13" s="267"/>
      <c r="B13" s="267"/>
      <c r="C13" s="265" t="s">
        <v>628</v>
      </c>
      <c r="D13" s="266"/>
      <c r="E13" s="99">
        <v>4673</v>
      </c>
    </row>
    <row r="14" spans="1:5" ht="18" customHeight="1" x14ac:dyDescent="0.15">
      <c r="A14" s="267"/>
      <c r="B14" s="267"/>
      <c r="C14" s="265" t="s">
        <v>543</v>
      </c>
      <c r="D14" s="266"/>
      <c r="E14" s="99">
        <v>18225</v>
      </c>
    </row>
    <row r="15" spans="1:5" ht="18" customHeight="1" x14ac:dyDescent="0.15">
      <c r="A15" s="267"/>
      <c r="B15" s="267"/>
      <c r="C15" s="265" t="s">
        <v>119</v>
      </c>
      <c r="D15" s="266"/>
      <c r="E15" s="99">
        <v>3203643</v>
      </c>
    </row>
    <row r="16" spans="1:5" ht="18" customHeight="1" x14ac:dyDescent="0.15">
      <c r="A16" s="267"/>
      <c r="B16" s="267"/>
      <c r="C16" s="265" t="s">
        <v>544</v>
      </c>
      <c r="D16" s="266"/>
      <c r="E16" s="99">
        <v>1311</v>
      </c>
    </row>
    <row r="17" spans="1:5" ht="18" customHeight="1" x14ac:dyDescent="0.15">
      <c r="A17" s="267"/>
      <c r="B17" s="267"/>
      <c r="C17" s="265" t="s">
        <v>545</v>
      </c>
      <c r="D17" s="266"/>
      <c r="E17" s="99">
        <v>17219</v>
      </c>
    </row>
    <row r="18" spans="1:5" ht="18" customHeight="1" x14ac:dyDescent="0.15">
      <c r="A18" s="267"/>
      <c r="B18" s="267"/>
      <c r="C18" s="265" t="s">
        <v>546</v>
      </c>
      <c r="D18" s="266"/>
      <c r="E18" s="99">
        <v>177815</v>
      </c>
    </row>
    <row r="19" spans="1:5" ht="18" customHeight="1" x14ac:dyDescent="0.15">
      <c r="A19" s="267"/>
      <c r="B19" s="267"/>
      <c r="C19" s="265" t="s">
        <v>547</v>
      </c>
      <c r="D19" s="266"/>
      <c r="E19" s="99">
        <v>329</v>
      </c>
    </row>
    <row r="20" spans="1:5" ht="18" customHeight="1" x14ac:dyDescent="0.15">
      <c r="A20" s="267"/>
      <c r="B20" s="267"/>
      <c r="C20" s="267" t="s">
        <v>72</v>
      </c>
      <c r="D20" s="266"/>
      <c r="E20" s="99">
        <f>SUBTOTAL(9,E6:E19)</f>
        <v>4739713</v>
      </c>
    </row>
    <row r="21" spans="1:5" ht="17.850000000000001" customHeight="1" x14ac:dyDescent="0.15">
      <c r="A21" s="267"/>
      <c r="B21" s="267" t="s">
        <v>121</v>
      </c>
      <c r="C21" s="268" t="s">
        <v>122</v>
      </c>
      <c r="D21" s="87" t="s">
        <v>123</v>
      </c>
      <c r="E21" s="99">
        <v>59835</v>
      </c>
    </row>
    <row r="22" spans="1:5" ht="17.850000000000001" customHeight="1" x14ac:dyDescent="0.15">
      <c r="A22" s="267"/>
      <c r="B22" s="267"/>
      <c r="C22" s="267"/>
      <c r="D22" s="87" t="s">
        <v>548</v>
      </c>
      <c r="E22" s="99">
        <v>0</v>
      </c>
    </row>
    <row r="23" spans="1:5" ht="17.850000000000001" customHeight="1" x14ac:dyDescent="0.15">
      <c r="A23" s="267"/>
      <c r="B23" s="267"/>
      <c r="C23" s="267"/>
      <c r="D23" s="87"/>
      <c r="E23" s="99"/>
    </row>
    <row r="24" spans="1:5" ht="17.850000000000001" customHeight="1" x14ac:dyDescent="0.15">
      <c r="A24" s="267"/>
      <c r="B24" s="267"/>
      <c r="C24" s="267"/>
      <c r="D24" s="87"/>
      <c r="E24" s="99"/>
    </row>
    <row r="25" spans="1:5" ht="17.850000000000001" customHeight="1" x14ac:dyDescent="0.15">
      <c r="A25" s="267"/>
      <c r="B25" s="267"/>
      <c r="C25" s="267"/>
      <c r="D25" s="89" t="s">
        <v>124</v>
      </c>
      <c r="E25" s="99">
        <f>SUBTOTAL(9,E21:E24)</f>
        <v>59835</v>
      </c>
    </row>
    <row r="26" spans="1:5" ht="17.850000000000001" customHeight="1" x14ac:dyDescent="0.15">
      <c r="A26" s="267"/>
      <c r="B26" s="267"/>
      <c r="C26" s="268" t="s">
        <v>125</v>
      </c>
      <c r="D26" s="87" t="s">
        <v>123</v>
      </c>
      <c r="E26" s="99">
        <v>1310424</v>
      </c>
    </row>
    <row r="27" spans="1:5" ht="17.850000000000001" customHeight="1" x14ac:dyDescent="0.15">
      <c r="A27" s="267"/>
      <c r="B27" s="267"/>
      <c r="C27" s="267"/>
      <c r="D27" s="87" t="s">
        <v>548</v>
      </c>
      <c r="E27" s="99">
        <v>443191</v>
      </c>
    </row>
    <row r="28" spans="1:5" ht="17.850000000000001" customHeight="1" x14ac:dyDescent="0.15">
      <c r="A28" s="267"/>
      <c r="B28" s="267"/>
      <c r="C28" s="267"/>
      <c r="D28" s="87"/>
      <c r="E28" s="99"/>
    </row>
    <row r="29" spans="1:5" ht="17.850000000000001" customHeight="1" x14ac:dyDescent="0.15">
      <c r="A29" s="267"/>
      <c r="B29" s="267"/>
      <c r="C29" s="267"/>
      <c r="D29" s="87"/>
      <c r="E29" s="99"/>
    </row>
    <row r="30" spans="1:5" ht="17.850000000000001" customHeight="1" x14ac:dyDescent="0.15">
      <c r="A30" s="267"/>
      <c r="B30" s="267"/>
      <c r="C30" s="267"/>
      <c r="D30" s="89" t="s">
        <v>124</v>
      </c>
      <c r="E30" s="99">
        <f>SUBTOTAL(9,E26:E29)</f>
        <v>1753615</v>
      </c>
    </row>
    <row r="31" spans="1:5" ht="17.850000000000001" customHeight="1" x14ac:dyDescent="0.15">
      <c r="A31" s="266"/>
      <c r="B31" s="266"/>
      <c r="C31" s="267" t="s">
        <v>72</v>
      </c>
      <c r="D31" s="266"/>
      <c r="E31" s="99">
        <f>SUBTOTAL(9,E21:E30)</f>
        <v>1813450</v>
      </c>
    </row>
    <row r="32" spans="1:5" ht="17.850000000000001" customHeight="1" x14ac:dyDescent="0.15">
      <c r="A32" s="266"/>
      <c r="B32" s="267" t="s">
        <v>42</v>
      </c>
      <c r="C32" s="266"/>
      <c r="D32" s="266"/>
      <c r="E32" s="99">
        <f>E20+E31</f>
        <v>6553163</v>
      </c>
    </row>
  </sheetData>
  <mergeCells count="23">
    <mergeCell ref="A6:A32"/>
    <mergeCell ref="B6:B20"/>
    <mergeCell ref="C14:D14"/>
    <mergeCell ref="C15:D15"/>
    <mergeCell ref="C16:D16"/>
    <mergeCell ref="C17:D17"/>
    <mergeCell ref="B32:D32"/>
    <mergeCell ref="C18:D18"/>
    <mergeCell ref="C20:D20"/>
    <mergeCell ref="B21:B31"/>
    <mergeCell ref="C21:C25"/>
    <mergeCell ref="C26:C30"/>
    <mergeCell ref="C31:D31"/>
    <mergeCell ref="C10:D10"/>
    <mergeCell ref="C12:D12"/>
    <mergeCell ref="C19:D19"/>
    <mergeCell ref="C13:D13"/>
    <mergeCell ref="C11:D11"/>
    <mergeCell ref="C5:D5"/>
    <mergeCell ref="C6:D6"/>
    <mergeCell ref="C7:D7"/>
    <mergeCell ref="C8:D8"/>
    <mergeCell ref="C9:D9"/>
  </mergeCells>
  <phoneticPr fontId="2"/>
  <printOptions horizontalCentered="1"/>
  <pageMargins left="0.39370078740157483" right="0.39370078740157483" top="0.78740157480314965" bottom="0.39370078740157483" header="0.19685039370078741" footer="0.19685039370078741"/>
  <pageSetup paperSize="9" scale="97"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5774-9B87-44E1-AC97-9D4D9944240A}">
  <sheetPr>
    <pageSetUpPr fitToPage="1"/>
  </sheetPr>
  <dimension ref="A1:E66"/>
  <sheetViews>
    <sheetView workbookViewId="0">
      <selection activeCell="B70" sqref="B70"/>
    </sheetView>
  </sheetViews>
  <sheetFormatPr defaultColWidth="8.875" defaultRowHeight="11.25" x14ac:dyDescent="0.15"/>
  <cols>
    <col min="1" max="1" width="33.875" style="145" customWidth="1"/>
    <col min="2" max="2" width="18.875" style="145" customWidth="1"/>
    <col min="3" max="3" width="8.875" style="145" hidden="1" customWidth="1"/>
    <col min="4" max="4" width="33.875" style="145" customWidth="1"/>
    <col min="5" max="7" width="18.875" style="145" customWidth="1"/>
    <col min="8" max="16384" width="8.875" style="145"/>
  </cols>
  <sheetData>
    <row r="1" spans="1:5" ht="17.100000000000001" customHeight="1" x14ac:dyDescent="0.15">
      <c r="E1" s="140" t="s">
        <v>696</v>
      </c>
    </row>
    <row r="2" spans="1:5" ht="21" x14ac:dyDescent="0.15">
      <c r="A2" s="206" t="s">
        <v>736</v>
      </c>
      <c r="B2" s="207"/>
      <c r="C2" s="207"/>
      <c r="D2" s="207"/>
      <c r="E2" s="207"/>
    </row>
    <row r="3" spans="1:5" ht="13.5" x14ac:dyDescent="0.15">
      <c r="A3" s="208" t="s">
        <v>747</v>
      </c>
      <c r="B3" s="207"/>
      <c r="C3" s="207"/>
      <c r="D3" s="207"/>
      <c r="E3" s="207"/>
    </row>
    <row r="4" spans="1:5" ht="17.100000000000001" customHeight="1" x14ac:dyDescent="0.15">
      <c r="A4" s="139"/>
      <c r="E4" s="138" t="s">
        <v>692</v>
      </c>
    </row>
    <row r="5" spans="1:5" ht="27" customHeight="1" x14ac:dyDescent="0.15">
      <c r="A5" s="150" t="s">
        <v>139</v>
      </c>
      <c r="B5" s="150" t="s">
        <v>114</v>
      </c>
      <c r="C5" s="150"/>
      <c r="D5" s="150" t="s">
        <v>139</v>
      </c>
      <c r="E5" s="150" t="s">
        <v>114</v>
      </c>
    </row>
    <row r="6" spans="1:5" ht="17.100000000000001" customHeight="1" x14ac:dyDescent="0.15">
      <c r="A6" s="146" t="s">
        <v>140</v>
      </c>
      <c r="B6" s="147"/>
      <c r="C6" s="147"/>
      <c r="D6" s="146" t="s">
        <v>141</v>
      </c>
      <c r="E6" s="147"/>
    </row>
    <row r="7" spans="1:5" ht="17.100000000000001" customHeight="1" x14ac:dyDescent="0.15">
      <c r="A7" s="146" t="s">
        <v>142</v>
      </c>
      <c r="B7" s="191">
        <v>12485552</v>
      </c>
      <c r="C7" s="147"/>
      <c r="D7" s="146" t="s">
        <v>143</v>
      </c>
      <c r="E7" s="193">
        <v>6931136</v>
      </c>
    </row>
    <row r="8" spans="1:5" ht="17.100000000000001" customHeight="1" x14ac:dyDescent="0.15">
      <c r="A8" s="146" t="s">
        <v>144</v>
      </c>
      <c r="B8" s="193">
        <v>9956661</v>
      </c>
      <c r="C8" s="147"/>
      <c r="D8" s="146" t="s">
        <v>145</v>
      </c>
      <c r="E8" s="191">
        <v>5931377</v>
      </c>
    </row>
    <row r="9" spans="1:5" ht="17.100000000000001" customHeight="1" x14ac:dyDescent="0.15">
      <c r="A9" s="146" t="s">
        <v>146</v>
      </c>
      <c r="B9" s="193">
        <v>8459671</v>
      </c>
      <c r="C9" s="147"/>
      <c r="D9" s="146" t="s">
        <v>147</v>
      </c>
      <c r="E9" s="191" t="s">
        <v>131</v>
      </c>
    </row>
    <row r="10" spans="1:5" ht="17.100000000000001" customHeight="1" x14ac:dyDescent="0.15">
      <c r="A10" s="146" t="s">
        <v>148</v>
      </c>
      <c r="B10" s="191">
        <v>2086059</v>
      </c>
      <c r="C10" s="147"/>
      <c r="D10" s="146" t="s">
        <v>149</v>
      </c>
      <c r="E10" s="191">
        <v>977260</v>
      </c>
    </row>
    <row r="11" spans="1:5" ht="17.100000000000001" customHeight="1" x14ac:dyDescent="0.15">
      <c r="A11" s="146" t="s">
        <v>150</v>
      </c>
      <c r="B11" s="191" t="s">
        <v>131</v>
      </c>
      <c r="C11" s="147"/>
      <c r="D11" s="146" t="s">
        <v>151</v>
      </c>
      <c r="E11" s="191">
        <v>22500</v>
      </c>
    </row>
    <row r="12" spans="1:5" ht="17.100000000000001" customHeight="1" x14ac:dyDescent="0.15">
      <c r="A12" s="146" t="s">
        <v>152</v>
      </c>
      <c r="B12" s="191">
        <v>16273436</v>
      </c>
      <c r="C12" s="147"/>
      <c r="D12" s="146" t="s">
        <v>153</v>
      </c>
      <c r="E12" s="191" t="s">
        <v>131</v>
      </c>
    </row>
    <row r="13" spans="1:5" ht="17.100000000000001" customHeight="1" x14ac:dyDescent="0.15">
      <c r="A13" s="146" t="s">
        <v>154</v>
      </c>
      <c r="B13" s="191">
        <v>-10050825</v>
      </c>
      <c r="C13" s="147"/>
      <c r="D13" s="146" t="s">
        <v>155</v>
      </c>
      <c r="E13" s="193">
        <v>642093</v>
      </c>
    </row>
    <row r="14" spans="1:5" ht="17.100000000000001" customHeight="1" x14ac:dyDescent="0.15">
      <c r="A14" s="146" t="s">
        <v>156</v>
      </c>
      <c r="B14" s="191">
        <v>410433</v>
      </c>
      <c r="C14" s="147"/>
      <c r="D14" s="146" t="s">
        <v>157</v>
      </c>
      <c r="E14" s="191">
        <v>581252</v>
      </c>
    </row>
    <row r="15" spans="1:5" ht="17.100000000000001" customHeight="1" x14ac:dyDescent="0.15">
      <c r="A15" s="146" t="s">
        <v>158</v>
      </c>
      <c r="B15" s="191">
        <v>-259433</v>
      </c>
      <c r="C15" s="147"/>
      <c r="D15" s="146" t="s">
        <v>159</v>
      </c>
      <c r="E15" s="191" t="s">
        <v>131</v>
      </c>
    </row>
    <row r="16" spans="1:5" ht="17.100000000000001" customHeight="1" x14ac:dyDescent="0.15">
      <c r="A16" s="146" t="s">
        <v>160</v>
      </c>
      <c r="B16" s="191" t="s">
        <v>131</v>
      </c>
      <c r="C16" s="147"/>
      <c r="D16" s="146" t="s">
        <v>161</v>
      </c>
      <c r="E16" s="191" t="s">
        <v>131</v>
      </c>
    </row>
    <row r="17" spans="1:5" ht="17.100000000000001" customHeight="1" x14ac:dyDescent="0.15">
      <c r="A17" s="146" t="s">
        <v>162</v>
      </c>
      <c r="B17" s="191" t="s">
        <v>131</v>
      </c>
      <c r="C17" s="147"/>
      <c r="D17" s="146" t="s">
        <v>163</v>
      </c>
      <c r="E17" s="191" t="s">
        <v>131</v>
      </c>
    </row>
    <row r="18" spans="1:5" ht="17.100000000000001" customHeight="1" x14ac:dyDescent="0.15">
      <c r="A18" s="146" t="s">
        <v>164</v>
      </c>
      <c r="B18" s="191" t="s">
        <v>131</v>
      </c>
      <c r="C18" s="147"/>
      <c r="D18" s="146" t="s">
        <v>165</v>
      </c>
      <c r="E18" s="191" t="s">
        <v>131</v>
      </c>
    </row>
    <row r="19" spans="1:5" ht="17.100000000000001" customHeight="1" x14ac:dyDescent="0.15">
      <c r="A19" s="146" t="s">
        <v>166</v>
      </c>
      <c r="B19" s="191" t="s">
        <v>131</v>
      </c>
      <c r="C19" s="147"/>
      <c r="D19" s="146" t="s">
        <v>167</v>
      </c>
      <c r="E19" s="191">
        <v>46762</v>
      </c>
    </row>
    <row r="20" spans="1:5" ht="17.100000000000001" customHeight="1" x14ac:dyDescent="0.15">
      <c r="A20" s="146" t="s">
        <v>168</v>
      </c>
      <c r="B20" s="191" t="s">
        <v>131</v>
      </c>
      <c r="C20" s="147"/>
      <c r="D20" s="146" t="s">
        <v>169</v>
      </c>
      <c r="E20" s="191">
        <v>14080</v>
      </c>
    </row>
    <row r="21" spans="1:5" ht="17.100000000000001" customHeight="1" x14ac:dyDescent="0.15">
      <c r="A21" s="146" t="s">
        <v>170</v>
      </c>
      <c r="B21" s="191" t="s">
        <v>131</v>
      </c>
      <c r="C21" s="147"/>
      <c r="D21" s="146" t="s">
        <v>153</v>
      </c>
      <c r="E21" s="191" t="s">
        <v>131</v>
      </c>
    </row>
    <row r="22" spans="1:5" ht="17.100000000000001" customHeight="1" x14ac:dyDescent="0.15">
      <c r="A22" s="146" t="s">
        <v>171</v>
      </c>
      <c r="B22" s="191" t="s">
        <v>131</v>
      </c>
      <c r="C22" s="147"/>
      <c r="D22" s="148" t="s">
        <v>172</v>
      </c>
      <c r="E22" s="192">
        <v>7573229</v>
      </c>
    </row>
    <row r="23" spans="1:5" ht="17.100000000000001" customHeight="1" x14ac:dyDescent="0.15">
      <c r="A23" s="146" t="s">
        <v>173</v>
      </c>
      <c r="B23" s="191" t="s">
        <v>131</v>
      </c>
      <c r="C23" s="147"/>
      <c r="D23" s="146" t="s">
        <v>174</v>
      </c>
      <c r="E23" s="147"/>
    </row>
    <row r="24" spans="1:5" ht="17.100000000000001" customHeight="1" x14ac:dyDescent="0.15">
      <c r="A24" s="146" t="s">
        <v>175</v>
      </c>
      <c r="B24" s="191" t="s">
        <v>131</v>
      </c>
      <c r="C24" s="147"/>
      <c r="D24" s="146" t="s">
        <v>176</v>
      </c>
      <c r="E24" s="191">
        <v>14958789</v>
      </c>
    </row>
    <row r="25" spans="1:5" ht="17.100000000000001" customHeight="1" x14ac:dyDescent="0.15">
      <c r="A25" s="146" t="s">
        <v>177</v>
      </c>
      <c r="B25" s="191">
        <v>1196031</v>
      </c>
      <c r="C25" s="147"/>
      <c r="D25" s="146" t="s">
        <v>178</v>
      </c>
      <c r="E25" s="191">
        <v>-7095625</v>
      </c>
    </row>
    <row r="26" spans="1:5" ht="17.100000000000001" customHeight="1" x14ac:dyDescent="0.15">
      <c r="A26" s="146" t="s">
        <v>148</v>
      </c>
      <c r="B26" s="191">
        <v>53742</v>
      </c>
      <c r="C26" s="147"/>
      <c r="D26" s="147"/>
      <c r="E26" s="147"/>
    </row>
    <row r="27" spans="1:5" ht="17.100000000000001" customHeight="1" x14ac:dyDescent="0.15">
      <c r="A27" s="146" t="s">
        <v>152</v>
      </c>
      <c r="B27" s="191" t="s">
        <v>131</v>
      </c>
      <c r="C27" s="147"/>
      <c r="D27" s="147"/>
      <c r="E27" s="147"/>
    </row>
    <row r="28" spans="1:5" ht="17.100000000000001" customHeight="1" x14ac:dyDescent="0.15">
      <c r="A28" s="146" t="s">
        <v>154</v>
      </c>
      <c r="B28" s="191" t="s">
        <v>131</v>
      </c>
      <c r="C28" s="147"/>
      <c r="D28" s="147"/>
      <c r="E28" s="147"/>
    </row>
    <row r="29" spans="1:5" ht="17.100000000000001" customHeight="1" x14ac:dyDescent="0.15">
      <c r="A29" s="146" t="s">
        <v>156</v>
      </c>
      <c r="B29" s="191">
        <v>17462438</v>
      </c>
      <c r="C29" s="147"/>
      <c r="D29" s="147"/>
      <c r="E29" s="147"/>
    </row>
    <row r="30" spans="1:5" ht="17.100000000000001" customHeight="1" x14ac:dyDescent="0.15">
      <c r="A30" s="146" t="s">
        <v>158</v>
      </c>
      <c r="B30" s="191">
        <v>-16357505</v>
      </c>
      <c r="C30" s="147"/>
      <c r="D30" s="147"/>
      <c r="E30" s="147"/>
    </row>
    <row r="31" spans="1:5" ht="17.100000000000001" customHeight="1" x14ac:dyDescent="0.15">
      <c r="A31" s="146" t="s">
        <v>171</v>
      </c>
      <c r="B31" s="191" t="s">
        <v>131</v>
      </c>
      <c r="C31" s="147"/>
      <c r="D31" s="147"/>
      <c r="E31" s="147"/>
    </row>
    <row r="32" spans="1:5" ht="17.100000000000001" customHeight="1" x14ac:dyDescent="0.15">
      <c r="A32" s="146" t="s">
        <v>173</v>
      </c>
      <c r="B32" s="191" t="s">
        <v>131</v>
      </c>
      <c r="C32" s="147"/>
      <c r="D32" s="147"/>
      <c r="E32" s="147"/>
    </row>
    <row r="33" spans="1:5" ht="17.100000000000001" customHeight="1" x14ac:dyDescent="0.15">
      <c r="A33" s="146" t="s">
        <v>175</v>
      </c>
      <c r="B33" s="191">
        <v>37356</v>
      </c>
      <c r="C33" s="147"/>
      <c r="D33" s="147"/>
      <c r="E33" s="147"/>
    </row>
    <row r="34" spans="1:5" ht="17.100000000000001" customHeight="1" x14ac:dyDescent="0.15">
      <c r="A34" s="146" t="s">
        <v>179</v>
      </c>
      <c r="B34" s="191">
        <v>1124899</v>
      </c>
      <c r="C34" s="147"/>
      <c r="D34" s="147"/>
      <c r="E34" s="147"/>
    </row>
    <row r="35" spans="1:5" ht="17.100000000000001" customHeight="1" x14ac:dyDescent="0.15">
      <c r="A35" s="146" t="s">
        <v>180</v>
      </c>
      <c r="B35" s="191">
        <v>-823939</v>
      </c>
      <c r="C35" s="147"/>
      <c r="D35" s="147"/>
      <c r="E35" s="147"/>
    </row>
    <row r="36" spans="1:5" ht="17.100000000000001" customHeight="1" x14ac:dyDescent="0.15">
      <c r="A36" s="146" t="s">
        <v>181</v>
      </c>
      <c r="B36" s="191">
        <v>1019</v>
      </c>
      <c r="C36" s="147"/>
      <c r="D36" s="147"/>
      <c r="E36" s="147"/>
    </row>
    <row r="37" spans="1:5" ht="17.100000000000001" customHeight="1" x14ac:dyDescent="0.15">
      <c r="A37" s="146" t="s">
        <v>182</v>
      </c>
      <c r="B37" s="191">
        <v>1019</v>
      </c>
      <c r="C37" s="147"/>
      <c r="D37" s="147"/>
      <c r="E37" s="147"/>
    </row>
    <row r="38" spans="1:5" ht="17.100000000000001" customHeight="1" x14ac:dyDescent="0.15">
      <c r="A38" s="146" t="s">
        <v>183</v>
      </c>
      <c r="B38" s="191" t="s">
        <v>131</v>
      </c>
      <c r="C38" s="147"/>
      <c r="D38" s="147"/>
      <c r="E38" s="147"/>
    </row>
    <row r="39" spans="1:5" ht="17.100000000000001" customHeight="1" x14ac:dyDescent="0.15">
      <c r="A39" s="146" t="s">
        <v>184</v>
      </c>
      <c r="B39" s="191">
        <v>2527872</v>
      </c>
      <c r="C39" s="147"/>
      <c r="D39" s="147"/>
      <c r="E39" s="147"/>
    </row>
    <row r="40" spans="1:5" ht="17.100000000000001" customHeight="1" x14ac:dyDescent="0.15">
      <c r="A40" s="146" t="s">
        <v>185</v>
      </c>
      <c r="B40" s="191">
        <v>1941285</v>
      </c>
      <c r="C40" s="147"/>
      <c r="D40" s="147"/>
      <c r="E40" s="147"/>
    </row>
    <row r="41" spans="1:5" ht="17.100000000000001" customHeight="1" x14ac:dyDescent="0.15">
      <c r="A41" s="146" t="s">
        <v>186</v>
      </c>
      <c r="B41" s="191" t="s">
        <v>131</v>
      </c>
      <c r="C41" s="147"/>
      <c r="D41" s="147"/>
      <c r="E41" s="147"/>
    </row>
    <row r="42" spans="1:5" ht="17.100000000000001" customHeight="1" x14ac:dyDescent="0.15">
      <c r="A42" s="146" t="s">
        <v>187</v>
      </c>
      <c r="B42" s="191">
        <v>126455</v>
      </c>
      <c r="C42" s="147"/>
      <c r="D42" s="147"/>
      <c r="E42" s="147"/>
    </row>
    <row r="43" spans="1:5" ht="17.100000000000001" customHeight="1" x14ac:dyDescent="0.15">
      <c r="A43" s="146" t="s">
        <v>171</v>
      </c>
      <c r="B43" s="191">
        <v>1814830</v>
      </c>
      <c r="C43" s="147"/>
      <c r="D43" s="147"/>
      <c r="E43" s="147"/>
    </row>
    <row r="44" spans="1:5" ht="17.100000000000001" customHeight="1" x14ac:dyDescent="0.15">
      <c r="A44" s="146" t="s">
        <v>188</v>
      </c>
      <c r="B44" s="191">
        <v>-1037819</v>
      </c>
      <c r="C44" s="147"/>
      <c r="D44" s="147"/>
      <c r="E44" s="147"/>
    </row>
    <row r="45" spans="1:5" ht="17.100000000000001" customHeight="1" x14ac:dyDescent="0.15">
      <c r="A45" s="146" t="s">
        <v>189</v>
      </c>
      <c r="B45" s="191">
        <v>43488</v>
      </c>
      <c r="C45" s="147"/>
      <c r="D45" s="147"/>
      <c r="E45" s="147"/>
    </row>
    <row r="46" spans="1:5" ht="17.100000000000001" customHeight="1" x14ac:dyDescent="0.15">
      <c r="A46" s="146" t="s">
        <v>190</v>
      </c>
      <c r="B46" s="191">
        <v>34258</v>
      </c>
      <c r="C46" s="147"/>
      <c r="D46" s="147"/>
      <c r="E46" s="147"/>
    </row>
    <row r="47" spans="1:5" ht="17.100000000000001" customHeight="1" x14ac:dyDescent="0.15">
      <c r="A47" s="146" t="s">
        <v>191</v>
      </c>
      <c r="B47" s="191">
        <v>1552935</v>
      </c>
      <c r="C47" s="147"/>
      <c r="D47" s="147"/>
      <c r="E47" s="147"/>
    </row>
    <row r="48" spans="1:5" ht="17.100000000000001" customHeight="1" x14ac:dyDescent="0.15">
      <c r="A48" s="146" t="s">
        <v>192</v>
      </c>
      <c r="B48" s="191" t="s">
        <v>131</v>
      </c>
      <c r="C48" s="147"/>
      <c r="D48" s="147"/>
      <c r="E48" s="147"/>
    </row>
    <row r="49" spans="1:5" ht="17.100000000000001" customHeight="1" x14ac:dyDescent="0.15">
      <c r="A49" s="146" t="s">
        <v>171</v>
      </c>
      <c r="B49" s="191">
        <v>1552935</v>
      </c>
      <c r="C49" s="147"/>
      <c r="D49" s="147"/>
      <c r="E49" s="147"/>
    </row>
    <row r="50" spans="1:5" ht="17.100000000000001" customHeight="1" x14ac:dyDescent="0.15">
      <c r="A50" s="146" t="s">
        <v>183</v>
      </c>
      <c r="B50" s="191" t="s">
        <v>131</v>
      </c>
      <c r="C50" s="147"/>
      <c r="D50" s="147"/>
      <c r="E50" s="147"/>
    </row>
    <row r="51" spans="1:5" ht="17.100000000000001" customHeight="1" x14ac:dyDescent="0.15">
      <c r="A51" s="146" t="s">
        <v>193</v>
      </c>
      <c r="B51" s="191">
        <v>-6275</v>
      </c>
      <c r="C51" s="147"/>
      <c r="D51" s="147"/>
      <c r="E51" s="147"/>
    </row>
    <row r="52" spans="1:5" ht="17.100000000000001" customHeight="1" x14ac:dyDescent="0.15">
      <c r="A52" s="146" t="s">
        <v>194</v>
      </c>
      <c r="B52" s="191">
        <v>2950841</v>
      </c>
      <c r="C52" s="147"/>
      <c r="D52" s="147"/>
      <c r="E52" s="147"/>
    </row>
    <row r="53" spans="1:5" ht="17.100000000000001" customHeight="1" x14ac:dyDescent="0.15">
      <c r="A53" s="146" t="s">
        <v>195</v>
      </c>
      <c r="B53" s="191">
        <v>468031</v>
      </c>
      <c r="C53" s="147"/>
      <c r="D53" s="147"/>
      <c r="E53" s="147"/>
    </row>
    <row r="54" spans="1:5" ht="17.100000000000001" customHeight="1" x14ac:dyDescent="0.15">
      <c r="A54" s="146" t="s">
        <v>196</v>
      </c>
      <c r="B54" s="191">
        <v>11187</v>
      </c>
      <c r="C54" s="147"/>
      <c r="D54" s="147"/>
      <c r="E54" s="147"/>
    </row>
    <row r="55" spans="1:5" ht="17.100000000000001" customHeight="1" x14ac:dyDescent="0.15">
      <c r="A55" s="146" t="s">
        <v>197</v>
      </c>
      <c r="B55" s="191">
        <v>5148</v>
      </c>
      <c r="C55" s="147"/>
      <c r="D55" s="147"/>
      <c r="E55" s="147"/>
    </row>
    <row r="56" spans="1:5" ht="17.100000000000001" customHeight="1" x14ac:dyDescent="0.15">
      <c r="A56" s="146" t="s">
        <v>198</v>
      </c>
      <c r="B56" s="191">
        <v>2468089</v>
      </c>
      <c r="C56" s="147"/>
      <c r="D56" s="147"/>
      <c r="E56" s="147"/>
    </row>
    <row r="57" spans="1:5" ht="17.100000000000001" customHeight="1" x14ac:dyDescent="0.15">
      <c r="A57" s="146" t="s">
        <v>199</v>
      </c>
      <c r="B57" s="191">
        <v>1384849</v>
      </c>
      <c r="C57" s="147"/>
      <c r="D57" s="147"/>
      <c r="E57" s="147"/>
    </row>
    <row r="58" spans="1:5" ht="17.100000000000001" customHeight="1" x14ac:dyDescent="0.15">
      <c r="A58" s="146" t="s">
        <v>200</v>
      </c>
      <c r="B58" s="191">
        <v>1083240</v>
      </c>
      <c r="C58" s="147"/>
      <c r="D58" s="147"/>
      <c r="E58" s="147"/>
    </row>
    <row r="59" spans="1:5" ht="17.100000000000001" customHeight="1" x14ac:dyDescent="0.15">
      <c r="A59" s="146" t="s">
        <v>201</v>
      </c>
      <c r="B59" s="191" t="s">
        <v>131</v>
      </c>
      <c r="C59" s="147"/>
      <c r="D59" s="147"/>
      <c r="E59" s="147"/>
    </row>
    <row r="60" spans="1:5" ht="17.100000000000001" customHeight="1" x14ac:dyDescent="0.15">
      <c r="A60" s="146" t="s">
        <v>153</v>
      </c>
      <c r="B60" s="191" t="s">
        <v>131</v>
      </c>
      <c r="C60" s="147"/>
      <c r="D60" s="147"/>
      <c r="E60" s="147"/>
    </row>
    <row r="61" spans="1:5" ht="17.100000000000001" customHeight="1" x14ac:dyDescent="0.15">
      <c r="A61" s="146" t="s">
        <v>202</v>
      </c>
      <c r="B61" s="191">
        <v>-1614</v>
      </c>
      <c r="C61" s="147"/>
      <c r="D61" s="148" t="s">
        <v>203</v>
      </c>
      <c r="E61" s="192">
        <v>7863164</v>
      </c>
    </row>
    <row r="62" spans="1:5" ht="17.100000000000001" customHeight="1" x14ac:dyDescent="0.15">
      <c r="A62" s="148" t="s">
        <v>204</v>
      </c>
      <c r="B62" s="192">
        <v>15436393</v>
      </c>
      <c r="C62" s="149"/>
      <c r="D62" s="148" t="s">
        <v>205</v>
      </c>
      <c r="E62" s="192">
        <v>15436393</v>
      </c>
    </row>
    <row r="63" spans="1:5" ht="17.100000000000001" customHeight="1" x14ac:dyDescent="0.15">
      <c r="A63" s="137"/>
      <c r="B63" s="137"/>
      <c r="C63" s="137"/>
      <c r="D63" s="137"/>
      <c r="E63" s="137"/>
    </row>
    <row r="64" spans="1:5" x14ac:dyDescent="0.15">
      <c r="A64" s="38" t="s">
        <v>695</v>
      </c>
    </row>
    <row r="65" spans="1:1" x14ac:dyDescent="0.15">
      <c r="A65" s="38" t="s">
        <v>694</v>
      </c>
    </row>
    <row r="66" spans="1:1" x14ac:dyDescent="0.15">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1"/>
  <sheetViews>
    <sheetView topLeftCell="B1" workbookViewId="0">
      <selection activeCell="B11" sqref="B11"/>
    </sheetView>
  </sheetViews>
  <sheetFormatPr defaultColWidth="8.875" defaultRowHeight="20.25" customHeight="1" x14ac:dyDescent="0.15"/>
  <cols>
    <col min="1" max="1" width="23.375" style="14" customWidth="1"/>
    <col min="2" max="6" width="20.875" style="14" customWidth="1"/>
    <col min="7" max="16384" width="8.875" style="14"/>
  </cols>
  <sheetData>
    <row r="1" spans="1:6" ht="20.25" customHeight="1" x14ac:dyDescent="0.15">
      <c r="A1" s="269" t="s">
        <v>331</v>
      </c>
      <c r="B1" s="270"/>
      <c r="C1" s="270"/>
      <c r="D1" s="270"/>
      <c r="E1" s="270"/>
      <c r="F1" s="270"/>
    </row>
    <row r="2" spans="1:6" ht="20.25" customHeight="1" x14ac:dyDescent="0.15">
      <c r="A2" s="35"/>
      <c r="B2" s="35"/>
      <c r="C2" s="35"/>
      <c r="D2" s="35"/>
      <c r="E2" s="35"/>
      <c r="F2" s="36"/>
    </row>
    <row r="3" spans="1:6" ht="20.25" customHeight="1" x14ac:dyDescent="0.15">
      <c r="A3" s="35"/>
      <c r="B3" s="35"/>
      <c r="C3" s="35"/>
      <c r="D3" s="35"/>
      <c r="E3" s="35"/>
      <c r="F3" s="16" t="s">
        <v>693</v>
      </c>
    </row>
    <row r="4" spans="1:6" ht="20.25" customHeight="1" x14ac:dyDescent="0.15">
      <c r="A4" s="271" t="s">
        <v>107</v>
      </c>
      <c r="B4" s="273" t="s">
        <v>114</v>
      </c>
      <c r="C4" s="273" t="s">
        <v>128</v>
      </c>
      <c r="D4" s="273"/>
      <c r="E4" s="273"/>
      <c r="F4" s="273"/>
    </row>
    <row r="5" spans="1:6" ht="20.25" customHeight="1" x14ac:dyDescent="0.15">
      <c r="A5" s="271"/>
      <c r="B5" s="273"/>
      <c r="C5" s="273" t="s">
        <v>121</v>
      </c>
      <c r="D5" s="273" t="s">
        <v>129</v>
      </c>
      <c r="E5" s="273" t="s">
        <v>116</v>
      </c>
      <c r="F5" s="273" t="s">
        <v>61</v>
      </c>
    </row>
    <row r="6" spans="1:6" ht="20.25" customHeight="1" thickBot="1" x14ac:dyDescent="0.2">
      <c r="A6" s="272"/>
      <c r="B6" s="274"/>
      <c r="C6" s="274"/>
      <c r="D6" s="274"/>
      <c r="E6" s="274"/>
      <c r="F6" s="274"/>
    </row>
    <row r="7" spans="1:6" ht="20.25" customHeight="1" thickTop="1" x14ac:dyDescent="0.15">
      <c r="A7" s="59" t="s">
        <v>130</v>
      </c>
      <c r="B7" s="60">
        <v>5935803</v>
      </c>
      <c r="C7" s="60">
        <f>C11-SUM(C8,C9,C10)</f>
        <v>1753615</v>
      </c>
      <c r="D7" s="60">
        <f>D11-SUM(D8,D9,D10)</f>
        <v>221674</v>
      </c>
      <c r="E7" s="60">
        <f t="shared" ref="E7:E8" si="0">B7-SUM(C7,D7,F7)</f>
        <v>3441443</v>
      </c>
      <c r="F7" s="60">
        <v>519071</v>
      </c>
    </row>
    <row r="8" spans="1:6" ht="20.25" customHeight="1" x14ac:dyDescent="0.15">
      <c r="A8" s="59" t="s">
        <v>132</v>
      </c>
      <c r="B8" s="60">
        <v>286716</v>
      </c>
      <c r="C8" s="60">
        <v>59835</v>
      </c>
      <c r="D8" s="60">
        <v>124210</v>
      </c>
      <c r="E8" s="60">
        <f t="shared" si="0"/>
        <v>102671</v>
      </c>
      <c r="F8" s="60" t="s">
        <v>131</v>
      </c>
    </row>
    <row r="9" spans="1:6" ht="20.25" customHeight="1" x14ac:dyDescent="0.15">
      <c r="A9" s="59" t="s">
        <v>133</v>
      </c>
      <c r="B9" s="60">
        <v>1093561</v>
      </c>
      <c r="C9" s="60" t="s">
        <v>131</v>
      </c>
      <c r="D9" s="60" t="s">
        <v>131</v>
      </c>
      <c r="E9" s="60">
        <f>B9-SUM(C9,D9,F9)</f>
        <v>955253</v>
      </c>
      <c r="F9" s="60">
        <v>138308</v>
      </c>
    </row>
    <row r="10" spans="1:6" ht="20.25" customHeight="1" x14ac:dyDescent="0.15">
      <c r="A10" s="59" t="s">
        <v>61</v>
      </c>
      <c r="B10" s="60" t="s">
        <v>131</v>
      </c>
      <c r="C10" s="60" t="s">
        <v>131</v>
      </c>
      <c r="D10" s="60" t="s">
        <v>131</v>
      </c>
      <c r="E10" s="60" t="s">
        <v>131</v>
      </c>
      <c r="F10" s="60" t="s">
        <v>131</v>
      </c>
    </row>
    <row r="11" spans="1:6" ht="20.25" customHeight="1" x14ac:dyDescent="0.15">
      <c r="A11" s="61" t="s">
        <v>42</v>
      </c>
      <c r="B11" s="60">
        <f>SUM(B7:B10)</f>
        <v>7316080</v>
      </c>
      <c r="C11" s="60">
        <v>1813450</v>
      </c>
      <c r="D11" s="60">
        <v>345884</v>
      </c>
      <c r="E11" s="60">
        <f>SUM(E7:E10)</f>
        <v>4499367</v>
      </c>
      <c r="F11" s="60">
        <f>SUM(F7:F10)</f>
        <v>657379</v>
      </c>
    </row>
  </sheetData>
  <mergeCells count="8">
    <mergeCell ref="A1:F1"/>
    <mergeCell ref="A4:A6"/>
    <mergeCell ref="B4:B6"/>
    <mergeCell ref="C4:F4"/>
    <mergeCell ref="C5:C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workbookViewId="0"/>
  </sheetViews>
  <sheetFormatPr defaultColWidth="8.875" defaultRowHeight="11.25" x14ac:dyDescent="0.15"/>
  <cols>
    <col min="1" max="1" width="52.875" style="13" customWidth="1"/>
    <col min="2" max="2" width="40.875" style="13" customWidth="1"/>
    <col min="3" max="16384" width="8.875" style="13"/>
  </cols>
  <sheetData>
    <row r="1" spans="1:2" ht="21" x14ac:dyDescent="0.2">
      <c r="A1" s="12" t="s">
        <v>325</v>
      </c>
    </row>
    <row r="2" spans="1:2" ht="13.5" x14ac:dyDescent="0.15">
      <c r="A2" s="14"/>
    </row>
    <row r="3" spans="1:2" ht="13.5" x14ac:dyDescent="0.15">
      <c r="A3" s="14"/>
    </row>
    <row r="4" spans="1:2" ht="13.5" x14ac:dyDescent="0.15">
      <c r="B4" s="16" t="s">
        <v>693</v>
      </c>
    </row>
    <row r="5" spans="1:2" ht="22.5" customHeight="1" x14ac:dyDescent="0.15">
      <c r="A5" s="17" t="s">
        <v>57</v>
      </c>
      <c r="B5" s="17" t="s">
        <v>73</v>
      </c>
    </row>
    <row r="6" spans="1:2" ht="18" customHeight="1" x14ac:dyDescent="0.15">
      <c r="A6" s="24" t="s">
        <v>74</v>
      </c>
      <c r="B6" s="20">
        <v>453952</v>
      </c>
    </row>
    <row r="7" spans="1:2" ht="18" customHeight="1" x14ac:dyDescent="0.15">
      <c r="A7" s="24"/>
      <c r="B7" s="20"/>
    </row>
    <row r="8" spans="1:2" ht="18" customHeight="1" x14ac:dyDescent="0.15">
      <c r="A8" s="22" t="s">
        <v>42</v>
      </c>
      <c r="B8" s="20">
        <f>SUM(B6:B7)</f>
        <v>453952</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B633-ED8A-4753-8356-0343B6C8DAF3}">
  <sheetPr>
    <pageSetUpPr fitToPage="1"/>
  </sheetPr>
  <dimension ref="A1:E66"/>
  <sheetViews>
    <sheetView workbookViewId="0">
      <selection activeCell="D19" sqref="D19"/>
    </sheetView>
  </sheetViews>
  <sheetFormatPr defaultColWidth="8.875" defaultRowHeight="11.25" x14ac:dyDescent="0.15"/>
  <cols>
    <col min="1" max="1" width="33.875" style="145" customWidth="1"/>
    <col min="2" max="2" width="18.875" style="145" customWidth="1"/>
    <col min="3" max="3" width="8.875" style="145" hidden="1" customWidth="1"/>
    <col min="4" max="4" width="33.875" style="145" customWidth="1"/>
    <col min="5" max="7" width="18.875" style="145" customWidth="1"/>
    <col min="8" max="16384" width="8.875" style="145"/>
  </cols>
  <sheetData>
    <row r="1" spans="1:5" ht="17.100000000000001" customHeight="1" x14ac:dyDescent="0.15">
      <c r="E1" s="140" t="s">
        <v>696</v>
      </c>
    </row>
    <row r="2" spans="1:5" ht="21" x14ac:dyDescent="0.15">
      <c r="A2" s="206" t="s">
        <v>740</v>
      </c>
      <c r="B2" s="207"/>
      <c r="C2" s="207"/>
      <c r="D2" s="207"/>
      <c r="E2" s="207"/>
    </row>
    <row r="3" spans="1:5" ht="13.5" x14ac:dyDescent="0.15">
      <c r="A3" s="208" t="s">
        <v>747</v>
      </c>
      <c r="B3" s="207"/>
      <c r="C3" s="207"/>
      <c r="D3" s="207"/>
      <c r="E3" s="207"/>
    </row>
    <row r="4" spans="1:5" ht="17.100000000000001" customHeight="1" x14ac:dyDescent="0.15">
      <c r="A4" s="139"/>
      <c r="E4" s="138" t="s">
        <v>692</v>
      </c>
    </row>
    <row r="5" spans="1:5" ht="27" customHeight="1" x14ac:dyDescent="0.15">
      <c r="A5" s="150" t="s">
        <v>139</v>
      </c>
      <c r="B5" s="150" t="s">
        <v>114</v>
      </c>
      <c r="C5" s="150"/>
      <c r="D5" s="150" t="s">
        <v>139</v>
      </c>
      <c r="E5" s="150" t="s">
        <v>114</v>
      </c>
    </row>
    <row r="6" spans="1:5" ht="17.100000000000001" customHeight="1" x14ac:dyDescent="0.15">
      <c r="A6" s="146" t="s">
        <v>140</v>
      </c>
      <c r="B6" s="178"/>
      <c r="C6" s="147"/>
      <c r="D6" s="146" t="s">
        <v>141</v>
      </c>
      <c r="E6" s="178"/>
    </row>
    <row r="7" spans="1:5" ht="17.100000000000001" customHeight="1" x14ac:dyDescent="0.15">
      <c r="A7" s="146" t="s">
        <v>142</v>
      </c>
      <c r="B7" s="177">
        <v>25420433</v>
      </c>
      <c r="C7" s="147"/>
      <c r="D7" s="146" t="s">
        <v>143</v>
      </c>
      <c r="E7" s="179">
        <v>16159319</v>
      </c>
    </row>
    <row r="8" spans="1:5" ht="17.100000000000001" customHeight="1" x14ac:dyDescent="0.15">
      <c r="A8" s="146" t="s">
        <v>144</v>
      </c>
      <c r="B8" s="177">
        <v>22957302</v>
      </c>
      <c r="C8" s="147"/>
      <c r="D8" s="146" t="s">
        <v>301</v>
      </c>
      <c r="E8" s="177">
        <v>11865115</v>
      </c>
    </row>
    <row r="9" spans="1:5" ht="17.100000000000001" customHeight="1" x14ac:dyDescent="0.15">
      <c r="A9" s="146" t="s">
        <v>146</v>
      </c>
      <c r="B9" s="177">
        <v>9573128</v>
      </c>
      <c r="C9" s="147"/>
      <c r="D9" s="146" t="s">
        <v>147</v>
      </c>
      <c r="E9" s="177" t="s">
        <v>131</v>
      </c>
    </row>
    <row r="10" spans="1:5" ht="17.100000000000001" customHeight="1" x14ac:dyDescent="0.15">
      <c r="A10" s="146" t="s">
        <v>148</v>
      </c>
      <c r="B10" s="177">
        <v>2264640</v>
      </c>
      <c r="C10" s="147"/>
      <c r="D10" s="146" t="s">
        <v>149</v>
      </c>
      <c r="E10" s="177">
        <v>977260</v>
      </c>
    </row>
    <row r="11" spans="1:5" ht="17.100000000000001" customHeight="1" x14ac:dyDescent="0.15">
      <c r="A11" s="146" t="s">
        <v>150</v>
      </c>
      <c r="B11" s="177" t="s">
        <v>131</v>
      </c>
      <c r="C11" s="147"/>
      <c r="D11" s="146" t="s">
        <v>151</v>
      </c>
      <c r="E11" s="177">
        <v>22500</v>
      </c>
    </row>
    <row r="12" spans="1:5" ht="17.100000000000001" customHeight="1" x14ac:dyDescent="0.15">
      <c r="A12" s="146" t="s">
        <v>152</v>
      </c>
      <c r="B12" s="177">
        <v>18013723</v>
      </c>
      <c r="C12" s="147"/>
      <c r="D12" s="146" t="s">
        <v>153</v>
      </c>
      <c r="E12" s="177">
        <v>3294445</v>
      </c>
    </row>
    <row r="13" spans="1:5" ht="17.100000000000001" customHeight="1" x14ac:dyDescent="0.15">
      <c r="A13" s="146" t="s">
        <v>154</v>
      </c>
      <c r="B13" s="177">
        <v>-11037262</v>
      </c>
      <c r="C13" s="147"/>
      <c r="D13" s="146" t="s">
        <v>155</v>
      </c>
      <c r="E13" s="179">
        <v>1447780</v>
      </c>
    </row>
    <row r="14" spans="1:5" ht="17.100000000000001" customHeight="1" x14ac:dyDescent="0.15">
      <c r="A14" s="146" t="s">
        <v>156</v>
      </c>
      <c r="B14" s="177">
        <v>1917253</v>
      </c>
      <c r="C14" s="147"/>
      <c r="D14" s="146" t="s">
        <v>302</v>
      </c>
      <c r="E14" s="177">
        <v>1129789</v>
      </c>
    </row>
    <row r="15" spans="1:5" ht="17.100000000000001" customHeight="1" x14ac:dyDescent="0.15">
      <c r="A15" s="146" t="s">
        <v>158</v>
      </c>
      <c r="B15" s="177">
        <v>-1585226</v>
      </c>
      <c r="C15" s="147"/>
      <c r="D15" s="146" t="s">
        <v>159</v>
      </c>
      <c r="E15" s="177">
        <v>211484</v>
      </c>
    </row>
    <row r="16" spans="1:5" ht="17.100000000000001" customHeight="1" x14ac:dyDescent="0.15">
      <c r="A16" s="146" t="s">
        <v>160</v>
      </c>
      <c r="B16" s="177" t="s">
        <v>131</v>
      </c>
      <c r="C16" s="147"/>
      <c r="D16" s="146" t="s">
        <v>161</v>
      </c>
      <c r="E16" s="177" t="s">
        <v>131</v>
      </c>
    </row>
    <row r="17" spans="1:5" ht="17.100000000000001" customHeight="1" x14ac:dyDescent="0.15">
      <c r="A17" s="146" t="s">
        <v>162</v>
      </c>
      <c r="B17" s="177" t="s">
        <v>131</v>
      </c>
      <c r="C17" s="147"/>
      <c r="D17" s="146" t="s">
        <v>163</v>
      </c>
      <c r="E17" s="177" t="s">
        <v>131</v>
      </c>
    </row>
    <row r="18" spans="1:5" ht="17.100000000000001" customHeight="1" x14ac:dyDescent="0.15">
      <c r="A18" s="146" t="s">
        <v>164</v>
      </c>
      <c r="B18" s="177" t="s">
        <v>131</v>
      </c>
      <c r="C18" s="147"/>
      <c r="D18" s="146" t="s">
        <v>165</v>
      </c>
      <c r="E18" s="177" t="s">
        <v>131</v>
      </c>
    </row>
    <row r="19" spans="1:5" ht="17.100000000000001" customHeight="1" x14ac:dyDescent="0.15">
      <c r="A19" s="146" t="s">
        <v>166</v>
      </c>
      <c r="B19" s="177" t="s">
        <v>131</v>
      </c>
      <c r="C19" s="147"/>
      <c r="D19" s="146" t="s">
        <v>167</v>
      </c>
      <c r="E19" s="177">
        <v>90008</v>
      </c>
    </row>
    <row r="20" spans="1:5" ht="17.100000000000001" customHeight="1" x14ac:dyDescent="0.15">
      <c r="A20" s="146" t="s">
        <v>168</v>
      </c>
      <c r="B20" s="177" t="s">
        <v>131</v>
      </c>
      <c r="C20" s="147"/>
      <c r="D20" s="146" t="s">
        <v>169</v>
      </c>
      <c r="E20" s="177">
        <v>15074</v>
      </c>
    </row>
    <row r="21" spans="1:5" ht="17.100000000000001" customHeight="1" x14ac:dyDescent="0.15">
      <c r="A21" s="146" t="s">
        <v>170</v>
      </c>
      <c r="B21" s="177" t="s">
        <v>131</v>
      </c>
      <c r="C21" s="147"/>
      <c r="D21" s="146" t="s">
        <v>153</v>
      </c>
      <c r="E21" s="177">
        <v>1424</v>
      </c>
    </row>
    <row r="22" spans="1:5" ht="17.100000000000001" customHeight="1" x14ac:dyDescent="0.15">
      <c r="A22" s="146" t="s">
        <v>171</v>
      </c>
      <c r="B22" s="177" t="s">
        <v>131</v>
      </c>
      <c r="C22" s="147"/>
      <c r="D22" s="148" t="s">
        <v>172</v>
      </c>
      <c r="E22" s="180">
        <v>17607099</v>
      </c>
    </row>
    <row r="23" spans="1:5" ht="17.100000000000001" customHeight="1" x14ac:dyDescent="0.15">
      <c r="A23" s="146" t="s">
        <v>173</v>
      </c>
      <c r="B23" s="177" t="s">
        <v>131</v>
      </c>
      <c r="C23" s="147"/>
      <c r="D23" s="146" t="s">
        <v>174</v>
      </c>
      <c r="E23" s="178"/>
    </row>
    <row r="24" spans="1:5" ht="17.100000000000001" customHeight="1" x14ac:dyDescent="0.15">
      <c r="A24" s="146" t="s">
        <v>175</v>
      </c>
      <c r="B24" s="177" t="s">
        <v>131</v>
      </c>
      <c r="C24" s="147"/>
      <c r="D24" s="146" t="s">
        <v>176</v>
      </c>
      <c r="E24" s="177">
        <v>28583330</v>
      </c>
    </row>
    <row r="25" spans="1:5" ht="17.100000000000001" customHeight="1" x14ac:dyDescent="0.15">
      <c r="A25" s="146" t="s">
        <v>177</v>
      </c>
      <c r="B25" s="177">
        <v>12667186</v>
      </c>
      <c r="C25" s="147"/>
      <c r="D25" s="146" t="s">
        <v>178</v>
      </c>
      <c r="E25" s="177">
        <v>-15163380</v>
      </c>
    </row>
    <row r="26" spans="1:5" ht="17.100000000000001" customHeight="1" x14ac:dyDescent="0.15">
      <c r="A26" s="146" t="s">
        <v>148</v>
      </c>
      <c r="B26" s="177">
        <v>237217</v>
      </c>
      <c r="C26" s="147"/>
      <c r="D26" s="146" t="s">
        <v>303</v>
      </c>
      <c r="E26" s="177" t="s">
        <v>131</v>
      </c>
    </row>
    <row r="27" spans="1:5" ht="17.100000000000001" customHeight="1" x14ac:dyDescent="0.15">
      <c r="A27" s="146" t="s">
        <v>152</v>
      </c>
      <c r="B27" s="177">
        <v>1223352</v>
      </c>
      <c r="C27" s="147"/>
      <c r="D27" s="147"/>
      <c r="E27" s="178"/>
    </row>
    <row r="28" spans="1:5" ht="17.100000000000001" customHeight="1" x14ac:dyDescent="0.15">
      <c r="A28" s="146" t="s">
        <v>154</v>
      </c>
      <c r="B28" s="177">
        <v>-510606</v>
      </c>
      <c r="C28" s="147"/>
      <c r="D28" s="147"/>
      <c r="E28" s="178"/>
    </row>
    <row r="29" spans="1:5" ht="17.100000000000001" customHeight="1" x14ac:dyDescent="0.15">
      <c r="A29" s="146" t="s">
        <v>156</v>
      </c>
      <c r="B29" s="177">
        <v>34422813</v>
      </c>
      <c r="C29" s="147"/>
      <c r="D29" s="147"/>
      <c r="E29" s="178"/>
    </row>
    <row r="30" spans="1:5" ht="17.100000000000001" customHeight="1" x14ac:dyDescent="0.15">
      <c r="A30" s="146" t="s">
        <v>158</v>
      </c>
      <c r="B30" s="177">
        <v>-22742946</v>
      </c>
      <c r="C30" s="147"/>
      <c r="D30" s="147"/>
      <c r="E30" s="178"/>
    </row>
    <row r="31" spans="1:5" ht="17.100000000000001" customHeight="1" x14ac:dyDescent="0.15">
      <c r="A31" s="146" t="s">
        <v>171</v>
      </c>
      <c r="B31" s="177" t="s">
        <v>131</v>
      </c>
      <c r="C31" s="147"/>
      <c r="D31" s="147"/>
      <c r="E31" s="178"/>
    </row>
    <row r="32" spans="1:5" ht="17.100000000000001" customHeight="1" x14ac:dyDescent="0.15">
      <c r="A32" s="146" t="s">
        <v>173</v>
      </c>
      <c r="B32" s="177" t="s">
        <v>131</v>
      </c>
      <c r="C32" s="147"/>
      <c r="D32" s="147"/>
      <c r="E32" s="178"/>
    </row>
    <row r="33" spans="1:5" ht="17.100000000000001" customHeight="1" x14ac:dyDescent="0.15">
      <c r="A33" s="146" t="s">
        <v>175</v>
      </c>
      <c r="B33" s="177">
        <v>37356</v>
      </c>
      <c r="C33" s="147"/>
      <c r="D33" s="147"/>
      <c r="E33" s="178"/>
    </row>
    <row r="34" spans="1:5" ht="17.100000000000001" customHeight="1" x14ac:dyDescent="0.15">
      <c r="A34" s="146" t="s">
        <v>179</v>
      </c>
      <c r="B34" s="177">
        <v>2411429</v>
      </c>
      <c r="C34" s="147"/>
      <c r="D34" s="147"/>
      <c r="E34" s="178"/>
    </row>
    <row r="35" spans="1:5" ht="17.100000000000001" customHeight="1" x14ac:dyDescent="0.15">
      <c r="A35" s="146" t="s">
        <v>180</v>
      </c>
      <c r="B35" s="177">
        <v>-1694441</v>
      </c>
      <c r="C35" s="147"/>
      <c r="D35" s="147"/>
      <c r="E35" s="178"/>
    </row>
    <row r="36" spans="1:5" ht="17.100000000000001" customHeight="1" x14ac:dyDescent="0.15">
      <c r="A36" s="146" t="s">
        <v>181</v>
      </c>
      <c r="B36" s="177">
        <v>363417</v>
      </c>
      <c r="C36" s="147"/>
      <c r="D36" s="147"/>
      <c r="E36" s="178"/>
    </row>
    <row r="37" spans="1:5" ht="17.100000000000001" customHeight="1" x14ac:dyDescent="0.15">
      <c r="A37" s="146" t="s">
        <v>182</v>
      </c>
      <c r="B37" s="177">
        <v>1019</v>
      </c>
      <c r="C37" s="147"/>
      <c r="D37" s="147"/>
      <c r="E37" s="178"/>
    </row>
    <row r="38" spans="1:5" ht="17.100000000000001" customHeight="1" x14ac:dyDescent="0.15">
      <c r="A38" s="146" t="s">
        <v>183</v>
      </c>
      <c r="B38" s="177">
        <v>362398</v>
      </c>
      <c r="C38" s="147"/>
      <c r="D38" s="147"/>
      <c r="E38" s="178"/>
    </row>
    <row r="39" spans="1:5" ht="17.100000000000001" customHeight="1" x14ac:dyDescent="0.15">
      <c r="A39" s="146" t="s">
        <v>184</v>
      </c>
      <c r="B39" s="177">
        <v>2099714</v>
      </c>
      <c r="C39" s="147"/>
      <c r="D39" s="147"/>
      <c r="E39" s="178"/>
    </row>
    <row r="40" spans="1:5" ht="17.100000000000001" customHeight="1" x14ac:dyDescent="0.15">
      <c r="A40" s="146" t="s">
        <v>185</v>
      </c>
      <c r="B40" s="177">
        <v>185296</v>
      </c>
      <c r="C40" s="147"/>
      <c r="D40" s="147"/>
      <c r="E40" s="178"/>
    </row>
    <row r="41" spans="1:5" ht="17.100000000000001" customHeight="1" x14ac:dyDescent="0.15">
      <c r="A41" s="146" t="s">
        <v>186</v>
      </c>
      <c r="B41" s="177" t="s">
        <v>131</v>
      </c>
      <c r="C41" s="147"/>
      <c r="D41" s="147"/>
      <c r="E41" s="178"/>
    </row>
    <row r="42" spans="1:5" ht="17.100000000000001" customHeight="1" x14ac:dyDescent="0.15">
      <c r="A42" s="146" t="s">
        <v>187</v>
      </c>
      <c r="B42" s="177">
        <v>126455</v>
      </c>
      <c r="C42" s="147"/>
      <c r="D42" s="147"/>
      <c r="E42" s="178"/>
    </row>
    <row r="43" spans="1:5" ht="17.100000000000001" customHeight="1" x14ac:dyDescent="0.15">
      <c r="A43" s="146" t="s">
        <v>171</v>
      </c>
      <c r="B43" s="177">
        <v>58841</v>
      </c>
      <c r="C43" s="147"/>
      <c r="D43" s="147"/>
      <c r="E43" s="178"/>
    </row>
    <row r="44" spans="1:5" ht="17.100000000000001" customHeight="1" x14ac:dyDescent="0.15">
      <c r="A44" s="146" t="s">
        <v>189</v>
      </c>
      <c r="B44" s="177">
        <v>135341</v>
      </c>
      <c r="C44" s="147"/>
      <c r="D44" s="147"/>
      <c r="E44" s="178"/>
    </row>
    <row r="45" spans="1:5" ht="17.100000000000001" customHeight="1" x14ac:dyDescent="0.15">
      <c r="A45" s="146" t="s">
        <v>190</v>
      </c>
      <c r="B45" s="177">
        <v>34258</v>
      </c>
      <c r="C45" s="147"/>
      <c r="D45" s="147"/>
      <c r="E45" s="178"/>
    </row>
    <row r="46" spans="1:5" ht="17.100000000000001" customHeight="1" x14ac:dyDescent="0.15">
      <c r="A46" s="146" t="s">
        <v>191</v>
      </c>
      <c r="B46" s="177">
        <v>1763685</v>
      </c>
      <c r="C46" s="147"/>
      <c r="D46" s="147"/>
      <c r="E46" s="178"/>
    </row>
    <row r="47" spans="1:5" ht="17.100000000000001" customHeight="1" x14ac:dyDescent="0.15">
      <c r="A47" s="146" t="s">
        <v>192</v>
      </c>
      <c r="B47" s="177">
        <v>210750</v>
      </c>
      <c r="C47" s="147"/>
      <c r="D47" s="147"/>
      <c r="E47" s="178"/>
    </row>
    <row r="48" spans="1:5" ht="17.100000000000001" customHeight="1" x14ac:dyDescent="0.15">
      <c r="A48" s="146" t="s">
        <v>171</v>
      </c>
      <c r="B48" s="177">
        <v>1552935</v>
      </c>
      <c r="C48" s="147"/>
      <c r="D48" s="147"/>
      <c r="E48" s="178"/>
    </row>
    <row r="49" spans="1:5" ht="17.100000000000001" customHeight="1" x14ac:dyDescent="0.15">
      <c r="A49" s="146" t="s">
        <v>183</v>
      </c>
      <c r="B49" s="177" t="s">
        <v>131</v>
      </c>
      <c r="C49" s="147"/>
      <c r="D49" s="147"/>
      <c r="E49" s="178"/>
    </row>
    <row r="50" spans="1:5" ht="17.100000000000001" customHeight="1" x14ac:dyDescent="0.15">
      <c r="A50" s="146" t="s">
        <v>193</v>
      </c>
      <c r="B50" s="177">
        <v>-18866</v>
      </c>
      <c r="C50" s="147"/>
      <c r="D50" s="147"/>
      <c r="E50" s="178"/>
    </row>
    <row r="51" spans="1:5" ht="17.100000000000001" customHeight="1" x14ac:dyDescent="0.15">
      <c r="A51" s="146" t="s">
        <v>194</v>
      </c>
      <c r="B51" s="177">
        <v>5606617</v>
      </c>
      <c r="C51" s="147"/>
      <c r="D51" s="147"/>
      <c r="E51" s="178"/>
    </row>
    <row r="52" spans="1:5" ht="17.100000000000001" customHeight="1" x14ac:dyDescent="0.15">
      <c r="A52" s="146" t="s">
        <v>195</v>
      </c>
      <c r="B52" s="177">
        <v>2191845</v>
      </c>
      <c r="C52" s="147"/>
      <c r="D52" s="147"/>
      <c r="E52" s="178"/>
    </row>
    <row r="53" spans="1:5" ht="17.100000000000001" customHeight="1" x14ac:dyDescent="0.15">
      <c r="A53" s="146" t="s">
        <v>196</v>
      </c>
      <c r="B53" s="177">
        <v>251090</v>
      </c>
      <c r="C53" s="147"/>
      <c r="D53" s="147"/>
      <c r="E53" s="178"/>
    </row>
    <row r="54" spans="1:5" ht="17.100000000000001" customHeight="1" x14ac:dyDescent="0.15">
      <c r="A54" s="146" t="s">
        <v>197</v>
      </c>
      <c r="B54" s="177">
        <v>5148</v>
      </c>
      <c r="C54" s="147"/>
      <c r="D54" s="147"/>
      <c r="E54" s="178"/>
    </row>
    <row r="55" spans="1:5" ht="17.100000000000001" customHeight="1" x14ac:dyDescent="0.15">
      <c r="A55" s="146" t="s">
        <v>198</v>
      </c>
      <c r="B55" s="177">
        <v>3157750</v>
      </c>
      <c r="C55" s="147"/>
      <c r="D55" s="147"/>
      <c r="E55" s="178"/>
    </row>
    <row r="56" spans="1:5" ht="17.100000000000001" customHeight="1" x14ac:dyDescent="0.15">
      <c r="A56" s="146" t="s">
        <v>199</v>
      </c>
      <c r="B56" s="177">
        <v>2074510</v>
      </c>
      <c r="C56" s="147"/>
      <c r="D56" s="147"/>
      <c r="E56" s="178"/>
    </row>
    <row r="57" spans="1:5" ht="17.100000000000001" customHeight="1" x14ac:dyDescent="0.15">
      <c r="A57" s="146" t="s">
        <v>200</v>
      </c>
      <c r="B57" s="177">
        <v>1083240</v>
      </c>
      <c r="C57" s="147"/>
      <c r="D57" s="147"/>
      <c r="E57" s="178"/>
    </row>
    <row r="58" spans="1:5" ht="17.100000000000001" customHeight="1" x14ac:dyDescent="0.15">
      <c r="A58" s="146" t="s">
        <v>201</v>
      </c>
      <c r="B58" s="177">
        <v>7277</v>
      </c>
      <c r="C58" s="147"/>
      <c r="D58" s="147"/>
      <c r="E58" s="178"/>
    </row>
    <row r="59" spans="1:5" ht="17.100000000000001" customHeight="1" x14ac:dyDescent="0.15">
      <c r="A59" s="146" t="s">
        <v>153</v>
      </c>
      <c r="B59" s="177" t="s">
        <v>131</v>
      </c>
      <c r="C59" s="147"/>
      <c r="D59" s="147"/>
      <c r="E59" s="178"/>
    </row>
    <row r="60" spans="1:5" ht="17.100000000000001" customHeight="1" x14ac:dyDescent="0.15">
      <c r="A60" s="146" t="s">
        <v>202</v>
      </c>
      <c r="B60" s="177">
        <v>-6493</v>
      </c>
      <c r="C60" s="147"/>
      <c r="D60" s="147"/>
      <c r="E60" s="178"/>
    </row>
    <row r="61" spans="1:5" ht="17.100000000000001" customHeight="1" x14ac:dyDescent="0.15">
      <c r="A61" s="146" t="s">
        <v>304</v>
      </c>
      <c r="B61" s="177" t="s">
        <v>131</v>
      </c>
      <c r="C61" s="147"/>
      <c r="D61" s="148" t="s">
        <v>203</v>
      </c>
      <c r="E61" s="180">
        <v>13419950</v>
      </c>
    </row>
    <row r="62" spans="1:5" ht="17.100000000000001" customHeight="1" x14ac:dyDescent="0.15">
      <c r="A62" s="148" t="s">
        <v>204</v>
      </c>
      <c r="B62" s="182">
        <v>31027049</v>
      </c>
      <c r="C62" s="149"/>
      <c r="D62" s="148" t="s">
        <v>205</v>
      </c>
      <c r="E62" s="180">
        <v>31027049</v>
      </c>
    </row>
    <row r="63" spans="1:5" ht="17.100000000000001" customHeight="1" x14ac:dyDescent="0.15">
      <c r="A63" s="137"/>
      <c r="B63" s="137"/>
      <c r="C63" s="137"/>
      <c r="D63" s="137"/>
      <c r="E63" s="137"/>
    </row>
    <row r="64" spans="1:5" x14ac:dyDescent="0.15">
      <c r="A64" s="38" t="s">
        <v>695</v>
      </c>
    </row>
    <row r="65" spans="1:1" x14ac:dyDescent="0.15">
      <c r="A65" s="38" t="s">
        <v>694</v>
      </c>
    </row>
    <row r="66" spans="1:1" x14ac:dyDescent="0.15">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896C-CCB7-457A-AEAE-F1200309B637}">
  <sheetPr>
    <pageSetUpPr fitToPage="1"/>
  </sheetPr>
  <dimension ref="A1:E43"/>
  <sheetViews>
    <sheetView workbookViewId="0">
      <selection activeCell="A2" sqref="A2:E2"/>
    </sheetView>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5" ht="17.100000000000001" customHeight="1" x14ac:dyDescent="0.15">
      <c r="E1" s="140" t="s">
        <v>697</v>
      </c>
    </row>
    <row r="2" spans="1:5" ht="21" x14ac:dyDescent="0.15">
      <c r="A2" s="206" t="s">
        <v>741</v>
      </c>
      <c r="B2" s="207"/>
      <c r="C2" s="207"/>
      <c r="D2" s="207"/>
      <c r="E2" s="207"/>
    </row>
    <row r="3" spans="1:5" ht="13.5" x14ac:dyDescent="0.15">
      <c r="A3" s="280" t="s">
        <v>745</v>
      </c>
      <c r="B3" s="281"/>
      <c r="C3" s="281"/>
      <c r="D3" s="281"/>
      <c r="E3" s="281"/>
    </row>
    <row r="4" spans="1:5" ht="13.5" x14ac:dyDescent="0.15">
      <c r="A4" s="280" t="s">
        <v>746</v>
      </c>
      <c r="B4" s="281"/>
      <c r="C4" s="281"/>
      <c r="D4" s="281"/>
      <c r="E4" s="281"/>
    </row>
    <row r="5" spans="1:5" ht="17.100000000000001" customHeight="1" x14ac:dyDescent="0.15">
      <c r="A5" s="139"/>
      <c r="E5" s="138" t="s">
        <v>692</v>
      </c>
    </row>
    <row r="6" spans="1:5" ht="27" customHeight="1" x14ac:dyDescent="0.15">
      <c r="A6" s="216" t="s">
        <v>139</v>
      </c>
      <c r="B6" s="216"/>
      <c r="C6" s="216"/>
      <c r="D6" s="216" t="s">
        <v>114</v>
      </c>
      <c r="E6" s="216"/>
    </row>
    <row r="7" spans="1:5" ht="17.100000000000001" customHeight="1" x14ac:dyDescent="0.15">
      <c r="A7" s="213" t="s">
        <v>206</v>
      </c>
      <c r="B7" s="213"/>
      <c r="C7" s="213"/>
      <c r="D7" s="275">
        <v>10665958</v>
      </c>
      <c r="E7" s="276"/>
    </row>
    <row r="8" spans="1:5" ht="17.100000000000001" customHeight="1" x14ac:dyDescent="0.15">
      <c r="A8" s="213" t="s">
        <v>207</v>
      </c>
      <c r="B8" s="213"/>
      <c r="C8" s="213"/>
      <c r="D8" s="275">
        <v>4436230</v>
      </c>
      <c r="E8" s="276"/>
    </row>
    <row r="9" spans="1:5" ht="17.100000000000001" customHeight="1" x14ac:dyDescent="0.15">
      <c r="A9" s="213" t="s">
        <v>208</v>
      </c>
      <c r="B9" s="213"/>
      <c r="C9" s="213"/>
      <c r="D9" s="275">
        <v>1565601</v>
      </c>
      <c r="E9" s="276"/>
    </row>
    <row r="10" spans="1:5" ht="17.100000000000001" customHeight="1" x14ac:dyDescent="0.15">
      <c r="A10" s="213" t="s">
        <v>209</v>
      </c>
      <c r="B10" s="213"/>
      <c r="C10" s="213"/>
      <c r="D10" s="275">
        <v>1019535</v>
      </c>
      <c r="E10" s="276"/>
    </row>
    <row r="11" spans="1:5" ht="17.100000000000001" customHeight="1" x14ac:dyDescent="0.15">
      <c r="A11" s="213" t="s">
        <v>210</v>
      </c>
      <c r="B11" s="213"/>
      <c r="C11" s="213"/>
      <c r="D11" s="275">
        <v>54669</v>
      </c>
      <c r="E11" s="276"/>
    </row>
    <row r="12" spans="1:5" ht="17.100000000000001" customHeight="1" x14ac:dyDescent="0.15">
      <c r="A12" s="213" t="s">
        <v>211</v>
      </c>
      <c r="B12" s="213"/>
      <c r="C12" s="213"/>
      <c r="D12" s="275">
        <v>-25746</v>
      </c>
      <c r="E12" s="276"/>
    </row>
    <row r="13" spans="1:5" ht="17.100000000000001" customHeight="1" x14ac:dyDescent="0.15">
      <c r="A13" s="213" t="s">
        <v>171</v>
      </c>
      <c r="B13" s="213"/>
      <c r="C13" s="213"/>
      <c r="D13" s="275">
        <v>517143</v>
      </c>
      <c r="E13" s="276"/>
    </row>
    <row r="14" spans="1:5" ht="17.100000000000001" customHeight="1" x14ac:dyDescent="0.15">
      <c r="A14" s="213" t="s">
        <v>212</v>
      </c>
      <c r="B14" s="213"/>
      <c r="C14" s="213"/>
      <c r="D14" s="275">
        <v>2523786</v>
      </c>
      <c r="E14" s="276"/>
    </row>
    <row r="15" spans="1:5" ht="17.100000000000001" customHeight="1" x14ac:dyDescent="0.15">
      <c r="A15" s="213" t="s">
        <v>213</v>
      </c>
      <c r="B15" s="213"/>
      <c r="C15" s="213"/>
      <c r="D15" s="275">
        <v>1479344</v>
      </c>
      <c r="E15" s="276"/>
    </row>
    <row r="16" spans="1:5" ht="17.100000000000001" customHeight="1" x14ac:dyDescent="0.15">
      <c r="A16" s="213" t="s">
        <v>214</v>
      </c>
      <c r="B16" s="213"/>
      <c r="C16" s="213"/>
      <c r="D16" s="275">
        <v>94990</v>
      </c>
      <c r="E16" s="276"/>
    </row>
    <row r="17" spans="1:5" ht="17.100000000000001" customHeight="1" x14ac:dyDescent="0.15">
      <c r="A17" s="213" t="s">
        <v>215</v>
      </c>
      <c r="B17" s="213"/>
      <c r="C17" s="213"/>
      <c r="D17" s="275">
        <v>949452</v>
      </c>
      <c r="E17" s="276"/>
    </row>
    <row r="18" spans="1:5" ht="17.100000000000001" customHeight="1" x14ac:dyDescent="0.15">
      <c r="A18" s="213" t="s">
        <v>171</v>
      </c>
      <c r="B18" s="213"/>
      <c r="C18" s="213"/>
      <c r="D18" s="275" t="s">
        <v>131</v>
      </c>
      <c r="E18" s="276"/>
    </row>
    <row r="19" spans="1:5" ht="17.100000000000001" customHeight="1" x14ac:dyDescent="0.15">
      <c r="A19" s="213" t="s">
        <v>216</v>
      </c>
      <c r="B19" s="213"/>
      <c r="C19" s="213"/>
      <c r="D19" s="279">
        <v>346843</v>
      </c>
      <c r="E19" s="276"/>
    </row>
    <row r="20" spans="1:5" ht="17.100000000000001" customHeight="1" x14ac:dyDescent="0.15">
      <c r="A20" s="213" t="s">
        <v>217</v>
      </c>
      <c r="B20" s="213"/>
      <c r="C20" s="213"/>
      <c r="D20" s="275">
        <v>128375</v>
      </c>
      <c r="E20" s="276"/>
    </row>
    <row r="21" spans="1:5" ht="17.100000000000001" customHeight="1" x14ac:dyDescent="0.15">
      <c r="A21" s="213" t="s">
        <v>218</v>
      </c>
      <c r="B21" s="213"/>
      <c r="C21" s="213"/>
      <c r="D21" s="275">
        <v>28781</v>
      </c>
      <c r="E21" s="276"/>
    </row>
    <row r="22" spans="1:5" ht="17.100000000000001" customHeight="1" x14ac:dyDescent="0.15">
      <c r="A22" s="213" t="s">
        <v>171</v>
      </c>
      <c r="B22" s="213"/>
      <c r="C22" s="213"/>
      <c r="D22" s="275">
        <v>189688</v>
      </c>
      <c r="E22" s="276"/>
    </row>
    <row r="23" spans="1:5" ht="17.100000000000001" customHeight="1" x14ac:dyDescent="0.15">
      <c r="A23" s="213" t="s">
        <v>219</v>
      </c>
      <c r="B23" s="213"/>
      <c r="C23" s="213"/>
      <c r="D23" s="279">
        <v>6229728</v>
      </c>
      <c r="E23" s="276"/>
    </row>
    <row r="24" spans="1:5" ht="17.100000000000001" customHeight="1" x14ac:dyDescent="0.15">
      <c r="A24" s="213" t="s">
        <v>220</v>
      </c>
      <c r="B24" s="213"/>
      <c r="C24" s="213"/>
      <c r="D24" s="275">
        <v>4846822</v>
      </c>
      <c r="E24" s="276"/>
    </row>
    <row r="25" spans="1:5" ht="17.100000000000001" customHeight="1" x14ac:dyDescent="0.15">
      <c r="A25" s="213" t="s">
        <v>221</v>
      </c>
      <c r="B25" s="213"/>
      <c r="C25" s="213"/>
      <c r="D25" s="275">
        <v>1155966</v>
      </c>
      <c r="E25" s="276"/>
    </row>
    <row r="26" spans="1:5" ht="17.100000000000001" customHeight="1" x14ac:dyDescent="0.15">
      <c r="A26" s="213" t="s">
        <v>183</v>
      </c>
      <c r="B26" s="213"/>
      <c r="C26" s="213"/>
      <c r="D26" s="275">
        <v>226939</v>
      </c>
      <c r="E26" s="276"/>
    </row>
    <row r="27" spans="1:5" ht="17.100000000000001" customHeight="1" x14ac:dyDescent="0.15">
      <c r="A27" s="213" t="s">
        <v>223</v>
      </c>
      <c r="B27" s="213"/>
      <c r="C27" s="213"/>
      <c r="D27" s="275">
        <v>1391964</v>
      </c>
      <c r="E27" s="276"/>
    </row>
    <row r="28" spans="1:5" ht="17.100000000000001" customHeight="1" x14ac:dyDescent="0.15">
      <c r="A28" s="213" t="s">
        <v>224</v>
      </c>
      <c r="B28" s="213"/>
      <c r="C28" s="213"/>
      <c r="D28" s="275">
        <v>1239852</v>
      </c>
      <c r="E28" s="276"/>
    </row>
    <row r="29" spans="1:5" ht="17.100000000000001" customHeight="1" x14ac:dyDescent="0.15">
      <c r="A29" s="213" t="s">
        <v>153</v>
      </c>
      <c r="B29" s="213"/>
      <c r="C29" s="213"/>
      <c r="D29" s="275">
        <v>152112</v>
      </c>
      <c r="E29" s="276"/>
    </row>
    <row r="30" spans="1:5" ht="17.100000000000001" customHeight="1" x14ac:dyDescent="0.15">
      <c r="A30" s="214" t="s">
        <v>225</v>
      </c>
      <c r="B30" s="214"/>
      <c r="C30" s="214"/>
      <c r="D30" s="277">
        <v>9273994</v>
      </c>
      <c r="E30" s="278"/>
    </row>
    <row r="31" spans="1:5" ht="17.100000000000001" customHeight="1" x14ac:dyDescent="0.15">
      <c r="A31" s="213" t="s">
        <v>226</v>
      </c>
      <c r="B31" s="213"/>
      <c r="C31" s="213"/>
      <c r="D31" s="275">
        <v>39293</v>
      </c>
      <c r="E31" s="276"/>
    </row>
    <row r="32" spans="1:5" ht="17.100000000000001" customHeight="1" x14ac:dyDescent="0.15">
      <c r="A32" s="213" t="s">
        <v>227</v>
      </c>
      <c r="B32" s="213"/>
      <c r="C32" s="213"/>
      <c r="D32" s="275" t="s">
        <v>131</v>
      </c>
      <c r="E32" s="276"/>
    </row>
    <row r="33" spans="1:5" ht="17.100000000000001" customHeight="1" x14ac:dyDescent="0.15">
      <c r="A33" s="213" t="s">
        <v>228</v>
      </c>
      <c r="B33" s="213"/>
      <c r="C33" s="213"/>
      <c r="D33" s="275">
        <v>15384</v>
      </c>
      <c r="E33" s="276"/>
    </row>
    <row r="34" spans="1:5" ht="17.100000000000001" customHeight="1" x14ac:dyDescent="0.15">
      <c r="A34" s="213" t="s">
        <v>230</v>
      </c>
      <c r="B34" s="213"/>
      <c r="C34" s="213"/>
      <c r="D34" s="275">
        <v>22500</v>
      </c>
      <c r="E34" s="276"/>
    </row>
    <row r="35" spans="1:5" ht="17.100000000000001" customHeight="1" x14ac:dyDescent="0.15">
      <c r="A35" s="213" t="s">
        <v>153</v>
      </c>
      <c r="B35" s="213"/>
      <c r="C35" s="213"/>
      <c r="D35" s="275">
        <v>1409</v>
      </c>
      <c r="E35" s="276"/>
    </row>
    <row r="36" spans="1:5" ht="17.100000000000001" customHeight="1" x14ac:dyDescent="0.15">
      <c r="A36" s="213" t="s">
        <v>231</v>
      </c>
      <c r="B36" s="213"/>
      <c r="C36" s="213"/>
      <c r="D36" s="275">
        <v>2772</v>
      </c>
      <c r="E36" s="276"/>
    </row>
    <row r="37" spans="1:5" ht="17.100000000000001" customHeight="1" x14ac:dyDescent="0.15">
      <c r="A37" s="213" t="s">
        <v>232</v>
      </c>
      <c r="B37" s="213"/>
      <c r="C37" s="213"/>
      <c r="D37" s="275">
        <v>2632</v>
      </c>
      <c r="E37" s="276"/>
    </row>
    <row r="38" spans="1:5" ht="17.100000000000001" customHeight="1" x14ac:dyDescent="0.15">
      <c r="A38" s="213" t="s">
        <v>153</v>
      </c>
      <c r="B38" s="213"/>
      <c r="C38" s="213"/>
      <c r="D38" s="275">
        <v>140</v>
      </c>
      <c r="E38" s="276"/>
    </row>
    <row r="39" spans="1:5" ht="17.100000000000001" customHeight="1" x14ac:dyDescent="0.15">
      <c r="A39" s="214" t="s">
        <v>130</v>
      </c>
      <c r="B39" s="214"/>
      <c r="C39" s="214"/>
      <c r="D39" s="277">
        <v>9310515</v>
      </c>
      <c r="E39" s="278"/>
    </row>
    <row r="40" spans="1:5" ht="17.100000000000001" customHeight="1" x14ac:dyDescent="0.15">
      <c r="A40" s="137"/>
      <c r="B40" s="137"/>
      <c r="C40" s="137"/>
      <c r="D40" s="137"/>
      <c r="E40" s="137"/>
    </row>
    <row r="41" spans="1:5" x14ac:dyDescent="0.15">
      <c r="A41" s="38" t="s">
        <v>695</v>
      </c>
    </row>
    <row r="42" spans="1:5" x14ac:dyDescent="0.15">
      <c r="A42" s="38" t="s">
        <v>694</v>
      </c>
    </row>
    <row r="43" spans="1:5" x14ac:dyDescent="0.15">
      <c r="A43" s="38"/>
    </row>
  </sheetData>
  <mergeCells count="71">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BBB8-BD0A-4D9A-9A0B-9942D3EACC8B}">
  <sheetPr>
    <pageSetUpPr fitToPage="1"/>
  </sheetPr>
  <dimension ref="A1:E29"/>
  <sheetViews>
    <sheetView workbookViewId="0">
      <selection activeCell="D36" sqref="D36"/>
    </sheetView>
  </sheetViews>
  <sheetFormatPr defaultColWidth="8.875" defaultRowHeight="11.25" x14ac:dyDescent="0.15"/>
  <cols>
    <col min="1" max="1" width="30.875" style="145" customWidth="1"/>
    <col min="2" max="7" width="18.875" style="145" customWidth="1"/>
    <col min="8" max="16384" width="8.875" style="145"/>
  </cols>
  <sheetData>
    <row r="1" spans="1:5" ht="17.100000000000001" customHeight="1" x14ac:dyDescent="0.15">
      <c r="E1" s="140" t="s">
        <v>698</v>
      </c>
    </row>
    <row r="2" spans="1:5" ht="21" x14ac:dyDescent="0.15">
      <c r="A2" s="206" t="s">
        <v>742</v>
      </c>
      <c r="B2" s="207"/>
      <c r="C2" s="207"/>
      <c r="D2" s="207"/>
      <c r="E2" s="207"/>
    </row>
    <row r="3" spans="1:5" ht="13.5" x14ac:dyDescent="0.15">
      <c r="A3" s="208" t="s">
        <v>745</v>
      </c>
      <c r="B3" s="207"/>
      <c r="C3" s="207"/>
      <c r="D3" s="207"/>
      <c r="E3" s="207"/>
    </row>
    <row r="4" spans="1:5" ht="13.5" x14ac:dyDescent="0.15">
      <c r="A4" s="208" t="s">
        <v>746</v>
      </c>
      <c r="B4" s="207"/>
      <c r="C4" s="207"/>
      <c r="D4" s="207"/>
      <c r="E4" s="207"/>
    </row>
    <row r="5" spans="1:5" ht="17.100000000000001" customHeight="1" x14ac:dyDescent="0.15">
      <c r="A5" s="139"/>
      <c r="E5" s="138" t="s">
        <v>692</v>
      </c>
    </row>
    <row r="6" spans="1:5" ht="27" customHeight="1" x14ac:dyDescent="0.15">
      <c r="A6" s="150" t="s">
        <v>139</v>
      </c>
      <c r="B6" s="150" t="s">
        <v>42</v>
      </c>
      <c r="C6" s="150" t="s">
        <v>233</v>
      </c>
      <c r="D6" s="150" t="s">
        <v>234</v>
      </c>
      <c r="E6" s="150" t="s">
        <v>307</v>
      </c>
    </row>
    <row r="7" spans="1:5" ht="17.100000000000001" customHeight="1" x14ac:dyDescent="0.15">
      <c r="A7" s="148" t="s">
        <v>235</v>
      </c>
      <c r="B7" s="182">
        <v>12556537</v>
      </c>
      <c r="C7" s="180">
        <v>27941552</v>
      </c>
      <c r="D7" s="180">
        <v>-15385016</v>
      </c>
      <c r="E7" s="180" t="s">
        <v>131</v>
      </c>
    </row>
    <row r="8" spans="1:5" ht="17.100000000000001" customHeight="1" x14ac:dyDescent="0.15">
      <c r="A8" s="146" t="s">
        <v>236</v>
      </c>
      <c r="B8" s="177">
        <v>-9310515</v>
      </c>
      <c r="C8" s="178"/>
      <c r="D8" s="177">
        <v>-9310515</v>
      </c>
      <c r="E8" s="177" t="s">
        <v>131</v>
      </c>
    </row>
    <row r="9" spans="1:5" ht="17.100000000000001" customHeight="1" x14ac:dyDescent="0.15">
      <c r="A9" s="146" t="s">
        <v>237</v>
      </c>
      <c r="B9" s="177">
        <v>10171750</v>
      </c>
      <c r="C9" s="178"/>
      <c r="D9" s="177">
        <v>10171750</v>
      </c>
      <c r="E9" s="177" t="s">
        <v>131</v>
      </c>
    </row>
    <row r="10" spans="1:5" ht="17.100000000000001" customHeight="1" x14ac:dyDescent="0.15">
      <c r="A10" s="146" t="s">
        <v>238</v>
      </c>
      <c r="B10" s="177">
        <v>6387557</v>
      </c>
      <c r="C10" s="178"/>
      <c r="D10" s="177">
        <v>6387557</v>
      </c>
      <c r="E10" s="177" t="s">
        <v>131</v>
      </c>
    </row>
    <row r="11" spans="1:5" ht="17.100000000000001" customHeight="1" x14ac:dyDescent="0.15">
      <c r="A11" s="146" t="s">
        <v>239</v>
      </c>
      <c r="B11" s="177">
        <v>3784193</v>
      </c>
      <c r="C11" s="178"/>
      <c r="D11" s="177">
        <v>3784193</v>
      </c>
      <c r="E11" s="177" t="s">
        <v>131</v>
      </c>
    </row>
    <row r="12" spans="1:5" ht="17.100000000000001" customHeight="1" x14ac:dyDescent="0.15">
      <c r="A12" s="148" t="s">
        <v>240</v>
      </c>
      <c r="B12" s="180">
        <v>861235</v>
      </c>
      <c r="C12" s="181"/>
      <c r="D12" s="180">
        <v>861235</v>
      </c>
      <c r="E12" s="180" t="s">
        <v>131</v>
      </c>
    </row>
    <row r="13" spans="1:5" ht="17.100000000000001" customHeight="1" x14ac:dyDescent="0.15">
      <c r="A13" s="146" t="s">
        <v>241</v>
      </c>
      <c r="B13" s="178"/>
      <c r="C13" s="177">
        <v>639599</v>
      </c>
      <c r="D13" s="177">
        <v>-639599</v>
      </c>
      <c r="E13" s="178"/>
    </row>
    <row r="14" spans="1:5" ht="17.100000000000001" customHeight="1" x14ac:dyDescent="0.15">
      <c r="A14" s="146" t="s">
        <v>242</v>
      </c>
      <c r="B14" s="178"/>
      <c r="C14" s="177">
        <v>914277</v>
      </c>
      <c r="D14" s="177">
        <v>-914277</v>
      </c>
      <c r="E14" s="178"/>
    </row>
    <row r="15" spans="1:5" ht="17.100000000000001" customHeight="1" x14ac:dyDescent="0.15">
      <c r="A15" s="146" t="s">
        <v>243</v>
      </c>
      <c r="B15" s="178"/>
      <c r="C15" s="177">
        <v>-965702</v>
      </c>
      <c r="D15" s="177">
        <v>965702</v>
      </c>
      <c r="E15" s="178"/>
    </row>
    <row r="16" spans="1:5" ht="17.100000000000001" customHeight="1" x14ac:dyDescent="0.15">
      <c r="A16" s="146" t="s">
        <v>244</v>
      </c>
      <c r="B16" s="178"/>
      <c r="C16" s="177">
        <v>1300656</v>
      </c>
      <c r="D16" s="177">
        <v>-1300656</v>
      </c>
      <c r="E16" s="178"/>
    </row>
    <row r="17" spans="1:5" ht="17.100000000000001" customHeight="1" x14ac:dyDescent="0.15">
      <c r="A17" s="146" t="s">
        <v>245</v>
      </c>
      <c r="B17" s="178"/>
      <c r="C17" s="177">
        <v>-609632</v>
      </c>
      <c r="D17" s="177">
        <v>609632</v>
      </c>
      <c r="E17" s="178"/>
    </row>
    <row r="18" spans="1:5" ht="17.100000000000001" customHeight="1" x14ac:dyDescent="0.15">
      <c r="A18" s="146" t="s">
        <v>246</v>
      </c>
      <c r="B18" s="177">
        <v>-759</v>
      </c>
      <c r="C18" s="177">
        <v>-759</v>
      </c>
      <c r="D18" s="178"/>
      <c r="E18" s="178"/>
    </row>
    <row r="19" spans="1:5" ht="17.100000000000001" customHeight="1" x14ac:dyDescent="0.15">
      <c r="A19" s="146" t="s">
        <v>247</v>
      </c>
      <c r="B19" s="177">
        <v>2938</v>
      </c>
      <c r="C19" s="177">
        <v>2938</v>
      </c>
      <c r="D19" s="178"/>
      <c r="E19" s="178"/>
    </row>
    <row r="20" spans="1:5" ht="17.100000000000001" customHeight="1" x14ac:dyDescent="0.15">
      <c r="A20" s="146" t="s">
        <v>308</v>
      </c>
      <c r="B20" s="178"/>
      <c r="C20" s="178"/>
      <c r="D20" s="177" t="s">
        <v>131</v>
      </c>
      <c r="E20" s="177" t="s">
        <v>131</v>
      </c>
    </row>
    <row r="21" spans="1:5" ht="17.100000000000001" customHeight="1" x14ac:dyDescent="0.15">
      <c r="A21" s="146" t="s">
        <v>309</v>
      </c>
      <c r="B21" s="178"/>
      <c r="C21" s="178"/>
      <c r="D21" s="177" t="s">
        <v>131</v>
      </c>
      <c r="E21" s="177" t="s">
        <v>131</v>
      </c>
    </row>
    <row r="22" spans="1:5" ht="17.100000000000001" customHeight="1" x14ac:dyDescent="0.15">
      <c r="A22" s="146" t="s">
        <v>310</v>
      </c>
      <c r="B22" s="177" t="s">
        <v>131</v>
      </c>
      <c r="C22" s="177" t="s">
        <v>131</v>
      </c>
      <c r="D22" s="177" t="s">
        <v>131</v>
      </c>
      <c r="E22" s="177" t="s">
        <v>131</v>
      </c>
    </row>
    <row r="23" spans="1:5" ht="17.100000000000001" customHeight="1" x14ac:dyDescent="0.15">
      <c r="A23" s="146" t="s">
        <v>248</v>
      </c>
      <c r="B23" s="177" t="s">
        <v>131</v>
      </c>
      <c r="C23" s="177" t="s">
        <v>131</v>
      </c>
      <c r="D23" s="177" t="s">
        <v>131</v>
      </c>
      <c r="E23" s="178"/>
    </row>
    <row r="24" spans="1:5" ht="17.100000000000001" customHeight="1" x14ac:dyDescent="0.15">
      <c r="A24" s="148" t="s">
        <v>249</v>
      </c>
      <c r="B24" s="182">
        <v>863413</v>
      </c>
      <c r="C24" s="180">
        <v>641778</v>
      </c>
      <c r="D24" s="182">
        <v>221635</v>
      </c>
      <c r="E24" s="180" t="s">
        <v>131</v>
      </c>
    </row>
    <row r="25" spans="1:5" ht="17.100000000000001" customHeight="1" x14ac:dyDescent="0.15">
      <c r="A25" s="148" t="s">
        <v>250</v>
      </c>
      <c r="B25" s="180">
        <v>13419950</v>
      </c>
      <c r="C25" s="180">
        <v>28583330</v>
      </c>
      <c r="D25" s="182">
        <v>-15163380</v>
      </c>
      <c r="E25" s="180" t="s">
        <v>131</v>
      </c>
    </row>
    <row r="26" spans="1:5" ht="17.100000000000001" customHeight="1" x14ac:dyDescent="0.15">
      <c r="A26" s="137"/>
      <c r="B26" s="137"/>
      <c r="C26" s="137"/>
      <c r="D26" s="137"/>
      <c r="E26" s="137"/>
    </row>
    <row r="27" spans="1:5" x14ac:dyDescent="0.15">
      <c r="A27" s="38" t="s">
        <v>695</v>
      </c>
    </row>
    <row r="28" spans="1:5" x14ac:dyDescent="0.15">
      <c r="A28" s="38" t="s">
        <v>694</v>
      </c>
    </row>
    <row r="29" spans="1:5" x14ac:dyDescent="0.15">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8A5B-BBB3-4276-874E-F6FF08C637DA}">
  <sheetPr>
    <pageSetUpPr fitToPage="1"/>
  </sheetPr>
  <dimension ref="A1:E62"/>
  <sheetViews>
    <sheetView workbookViewId="0">
      <selection activeCell="F67" sqref="F67"/>
    </sheetView>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5" ht="17.100000000000001" customHeight="1" x14ac:dyDescent="0.15">
      <c r="E1" s="140" t="s">
        <v>699</v>
      </c>
    </row>
    <row r="2" spans="1:5" ht="21" x14ac:dyDescent="0.15">
      <c r="A2" s="206" t="s">
        <v>743</v>
      </c>
      <c r="B2" s="207"/>
      <c r="C2" s="207"/>
      <c r="D2" s="207"/>
      <c r="E2" s="207"/>
    </row>
    <row r="3" spans="1:5" ht="13.5" x14ac:dyDescent="0.15">
      <c r="A3" s="208" t="s">
        <v>745</v>
      </c>
      <c r="B3" s="207"/>
      <c r="C3" s="207"/>
      <c r="D3" s="207"/>
      <c r="E3" s="207"/>
    </row>
    <row r="4" spans="1:5" ht="13.5" x14ac:dyDescent="0.15">
      <c r="A4" s="208" t="s">
        <v>746</v>
      </c>
      <c r="B4" s="207"/>
      <c r="C4" s="207"/>
      <c r="D4" s="207"/>
      <c r="E4" s="207"/>
    </row>
    <row r="5" spans="1:5" ht="17.100000000000001" customHeight="1" x14ac:dyDescent="0.15">
      <c r="A5" s="139"/>
      <c r="E5" s="138" t="s">
        <v>692</v>
      </c>
    </row>
    <row r="6" spans="1:5" ht="27" customHeight="1" x14ac:dyDescent="0.15">
      <c r="A6" s="216" t="s">
        <v>139</v>
      </c>
      <c r="B6" s="216"/>
      <c r="C6" s="216"/>
      <c r="D6" s="216" t="s">
        <v>114</v>
      </c>
      <c r="E6" s="216"/>
    </row>
    <row r="7" spans="1:5" ht="17.100000000000001" customHeight="1" x14ac:dyDescent="0.15">
      <c r="A7" s="213" t="s">
        <v>251</v>
      </c>
      <c r="B7" s="213"/>
      <c r="C7" s="213"/>
      <c r="D7" s="276"/>
      <c r="E7" s="276"/>
    </row>
    <row r="8" spans="1:5" ht="17.100000000000001" customHeight="1" x14ac:dyDescent="0.15">
      <c r="A8" s="213" t="s">
        <v>252</v>
      </c>
      <c r="B8" s="213"/>
      <c r="C8" s="213"/>
      <c r="D8" s="275">
        <v>9764010</v>
      </c>
      <c r="E8" s="276"/>
    </row>
    <row r="9" spans="1:5" ht="17.100000000000001" customHeight="1" x14ac:dyDescent="0.15">
      <c r="A9" s="213" t="s">
        <v>253</v>
      </c>
      <c r="B9" s="213"/>
      <c r="C9" s="213"/>
      <c r="D9" s="275">
        <v>3534282</v>
      </c>
      <c r="E9" s="276"/>
    </row>
    <row r="10" spans="1:5" ht="17.100000000000001" customHeight="1" x14ac:dyDescent="0.15">
      <c r="A10" s="213" t="s">
        <v>254</v>
      </c>
      <c r="B10" s="213"/>
      <c r="C10" s="213"/>
      <c r="D10" s="275">
        <v>1591320</v>
      </c>
      <c r="E10" s="276"/>
    </row>
    <row r="11" spans="1:5" ht="17.100000000000001" customHeight="1" x14ac:dyDescent="0.15">
      <c r="A11" s="213" t="s">
        <v>255</v>
      </c>
      <c r="B11" s="213"/>
      <c r="C11" s="213"/>
      <c r="D11" s="275">
        <v>1626641</v>
      </c>
      <c r="E11" s="276"/>
    </row>
    <row r="12" spans="1:5" ht="17.100000000000001" customHeight="1" x14ac:dyDescent="0.15">
      <c r="A12" s="213" t="s">
        <v>256</v>
      </c>
      <c r="B12" s="213"/>
      <c r="C12" s="213"/>
      <c r="D12" s="275">
        <v>128375</v>
      </c>
      <c r="E12" s="276"/>
    </row>
    <row r="13" spans="1:5" ht="17.100000000000001" customHeight="1" x14ac:dyDescent="0.15">
      <c r="A13" s="213" t="s">
        <v>257</v>
      </c>
      <c r="B13" s="213"/>
      <c r="C13" s="213"/>
      <c r="D13" s="275">
        <v>187946</v>
      </c>
      <c r="E13" s="276"/>
    </row>
    <row r="14" spans="1:5" ht="17.100000000000001" customHeight="1" x14ac:dyDescent="0.15">
      <c r="A14" s="213" t="s">
        <v>258</v>
      </c>
      <c r="B14" s="213"/>
      <c r="C14" s="213"/>
      <c r="D14" s="279">
        <v>6229728</v>
      </c>
      <c r="E14" s="276"/>
    </row>
    <row r="15" spans="1:5" ht="17.100000000000001" customHeight="1" x14ac:dyDescent="0.15">
      <c r="A15" s="213" t="s">
        <v>259</v>
      </c>
      <c r="B15" s="213"/>
      <c r="C15" s="213"/>
      <c r="D15" s="275">
        <v>4846822</v>
      </c>
      <c r="E15" s="276"/>
    </row>
    <row r="16" spans="1:5" ht="17.100000000000001" customHeight="1" x14ac:dyDescent="0.15">
      <c r="A16" s="213" t="s">
        <v>260</v>
      </c>
      <c r="B16" s="213"/>
      <c r="C16" s="213"/>
      <c r="D16" s="275">
        <v>1155966</v>
      </c>
      <c r="E16" s="276"/>
    </row>
    <row r="17" spans="1:5" ht="17.100000000000001" customHeight="1" x14ac:dyDescent="0.15">
      <c r="A17" s="213" t="s">
        <v>257</v>
      </c>
      <c r="B17" s="213"/>
      <c r="C17" s="213"/>
      <c r="D17" s="275">
        <v>226939</v>
      </c>
      <c r="E17" s="276"/>
    </row>
    <row r="18" spans="1:5" ht="17.100000000000001" customHeight="1" x14ac:dyDescent="0.15">
      <c r="A18" s="213" t="s">
        <v>262</v>
      </c>
      <c r="B18" s="213"/>
      <c r="C18" s="213"/>
      <c r="D18" s="279">
        <v>11229190</v>
      </c>
      <c r="E18" s="276"/>
    </row>
    <row r="19" spans="1:5" ht="17.100000000000001" customHeight="1" x14ac:dyDescent="0.15">
      <c r="A19" s="213" t="s">
        <v>263</v>
      </c>
      <c r="B19" s="213"/>
      <c r="C19" s="213"/>
      <c r="D19" s="275">
        <v>6170858</v>
      </c>
      <c r="E19" s="276"/>
    </row>
    <row r="20" spans="1:5" ht="17.100000000000001" customHeight="1" x14ac:dyDescent="0.15">
      <c r="A20" s="213" t="s">
        <v>264</v>
      </c>
      <c r="B20" s="213"/>
      <c r="C20" s="213"/>
      <c r="D20" s="275">
        <v>3647766</v>
      </c>
      <c r="E20" s="276"/>
    </row>
    <row r="21" spans="1:5" ht="17.100000000000001" customHeight="1" x14ac:dyDescent="0.15">
      <c r="A21" s="213" t="s">
        <v>265</v>
      </c>
      <c r="B21" s="213"/>
      <c r="C21" s="213"/>
      <c r="D21" s="275">
        <v>1262208</v>
      </c>
      <c r="E21" s="276"/>
    </row>
    <row r="22" spans="1:5" ht="17.100000000000001" customHeight="1" x14ac:dyDescent="0.15">
      <c r="A22" s="213" t="s">
        <v>266</v>
      </c>
      <c r="B22" s="213"/>
      <c r="C22" s="213"/>
      <c r="D22" s="275">
        <v>148357</v>
      </c>
      <c r="E22" s="276"/>
    </row>
    <row r="23" spans="1:5" ht="17.100000000000001" customHeight="1" x14ac:dyDescent="0.15">
      <c r="A23" s="213" t="s">
        <v>267</v>
      </c>
      <c r="B23" s="213"/>
      <c r="C23" s="213"/>
      <c r="D23" s="275">
        <v>1409</v>
      </c>
      <c r="E23" s="276"/>
    </row>
    <row r="24" spans="1:5" ht="17.100000000000001" customHeight="1" x14ac:dyDescent="0.15">
      <c r="A24" s="213" t="s">
        <v>268</v>
      </c>
      <c r="B24" s="213"/>
      <c r="C24" s="213"/>
      <c r="D24" s="275" t="s">
        <v>131</v>
      </c>
      <c r="E24" s="276"/>
    </row>
    <row r="25" spans="1:5" ht="17.100000000000001" customHeight="1" x14ac:dyDescent="0.15">
      <c r="A25" s="213" t="s">
        <v>269</v>
      </c>
      <c r="B25" s="213"/>
      <c r="C25" s="213"/>
      <c r="D25" s="275">
        <v>1409</v>
      </c>
      <c r="E25" s="276"/>
    </row>
    <row r="26" spans="1:5" ht="17.100000000000001" customHeight="1" x14ac:dyDescent="0.15">
      <c r="A26" s="213" t="s">
        <v>270</v>
      </c>
      <c r="B26" s="213"/>
      <c r="C26" s="213"/>
      <c r="D26" s="275">
        <v>140</v>
      </c>
      <c r="E26" s="276"/>
    </row>
    <row r="27" spans="1:5" ht="17.100000000000001" customHeight="1" x14ac:dyDescent="0.15">
      <c r="A27" s="214" t="s">
        <v>271</v>
      </c>
      <c r="B27" s="214"/>
      <c r="C27" s="214"/>
      <c r="D27" s="282">
        <v>1463912</v>
      </c>
      <c r="E27" s="278"/>
    </row>
    <row r="28" spans="1:5" ht="17.100000000000001" customHeight="1" x14ac:dyDescent="0.15">
      <c r="A28" s="213" t="s">
        <v>272</v>
      </c>
      <c r="B28" s="213"/>
      <c r="C28" s="213"/>
      <c r="D28" s="276"/>
      <c r="E28" s="276"/>
    </row>
    <row r="29" spans="1:5" ht="17.100000000000001" customHeight="1" x14ac:dyDescent="0.15">
      <c r="A29" s="213" t="s">
        <v>273</v>
      </c>
      <c r="B29" s="213"/>
      <c r="C29" s="213"/>
      <c r="D29" s="275">
        <v>2047791</v>
      </c>
      <c r="E29" s="276"/>
    </row>
    <row r="30" spans="1:5" ht="17.100000000000001" customHeight="1" x14ac:dyDescent="0.15">
      <c r="A30" s="213" t="s">
        <v>274</v>
      </c>
      <c r="B30" s="213"/>
      <c r="C30" s="213"/>
      <c r="D30" s="275">
        <v>898752</v>
      </c>
      <c r="E30" s="276"/>
    </row>
    <row r="31" spans="1:5" ht="17.100000000000001" customHeight="1" x14ac:dyDescent="0.15">
      <c r="A31" s="213" t="s">
        <v>275</v>
      </c>
      <c r="B31" s="213"/>
      <c r="C31" s="213"/>
      <c r="D31" s="275">
        <v>1144390</v>
      </c>
      <c r="E31" s="276"/>
    </row>
    <row r="32" spans="1:5" ht="17.100000000000001" customHeight="1" x14ac:dyDescent="0.15">
      <c r="A32" s="213" t="s">
        <v>276</v>
      </c>
      <c r="B32" s="213"/>
      <c r="C32" s="213"/>
      <c r="D32" s="275" t="s">
        <v>131</v>
      </c>
      <c r="E32" s="276"/>
    </row>
    <row r="33" spans="1:5" ht="17.100000000000001" customHeight="1" x14ac:dyDescent="0.15">
      <c r="A33" s="213" t="s">
        <v>277</v>
      </c>
      <c r="B33" s="213"/>
      <c r="C33" s="213"/>
      <c r="D33" s="275">
        <v>4649</v>
      </c>
      <c r="E33" s="276"/>
    </row>
    <row r="34" spans="1:5" ht="17.100000000000001" customHeight="1" x14ac:dyDescent="0.15">
      <c r="A34" s="213" t="s">
        <v>269</v>
      </c>
      <c r="B34" s="213"/>
      <c r="C34" s="213"/>
      <c r="D34" s="275" t="s">
        <v>131</v>
      </c>
      <c r="E34" s="276"/>
    </row>
    <row r="35" spans="1:5" ht="17.100000000000001" customHeight="1" x14ac:dyDescent="0.15">
      <c r="A35" s="213" t="s">
        <v>278</v>
      </c>
      <c r="B35" s="213"/>
      <c r="C35" s="213"/>
      <c r="D35" s="275">
        <v>899650</v>
      </c>
      <c r="E35" s="276"/>
    </row>
    <row r="36" spans="1:5" ht="17.100000000000001" customHeight="1" x14ac:dyDescent="0.15">
      <c r="A36" s="213" t="s">
        <v>264</v>
      </c>
      <c r="B36" s="213"/>
      <c r="C36" s="213"/>
      <c r="D36" s="275">
        <v>255769</v>
      </c>
      <c r="E36" s="276"/>
    </row>
    <row r="37" spans="1:5" ht="17.100000000000001" customHeight="1" x14ac:dyDescent="0.15">
      <c r="A37" s="213" t="s">
        <v>279</v>
      </c>
      <c r="B37" s="213"/>
      <c r="C37" s="213"/>
      <c r="D37" s="275">
        <v>423956</v>
      </c>
      <c r="E37" s="276"/>
    </row>
    <row r="38" spans="1:5" ht="17.100000000000001" customHeight="1" x14ac:dyDescent="0.15">
      <c r="A38" s="213" t="s">
        <v>280</v>
      </c>
      <c r="B38" s="213"/>
      <c r="C38" s="213"/>
      <c r="D38" s="275">
        <v>8811</v>
      </c>
      <c r="E38" s="276"/>
    </row>
    <row r="39" spans="1:5" ht="17.100000000000001" customHeight="1" x14ac:dyDescent="0.15">
      <c r="A39" s="213" t="s">
        <v>281</v>
      </c>
      <c r="B39" s="213"/>
      <c r="C39" s="213"/>
      <c r="D39" s="275">
        <v>3498</v>
      </c>
      <c r="E39" s="276"/>
    </row>
    <row r="40" spans="1:5" ht="17.100000000000001" customHeight="1" x14ac:dyDescent="0.15">
      <c r="A40" s="213" t="s">
        <v>266</v>
      </c>
      <c r="B40" s="213"/>
      <c r="C40" s="213"/>
      <c r="D40" s="275">
        <v>207616</v>
      </c>
      <c r="E40" s="276"/>
    </row>
    <row r="41" spans="1:5" ht="17.100000000000001" customHeight="1" x14ac:dyDescent="0.15">
      <c r="A41" s="214" t="s">
        <v>282</v>
      </c>
      <c r="B41" s="214"/>
      <c r="C41" s="214"/>
      <c r="D41" s="277">
        <v>-1148141</v>
      </c>
      <c r="E41" s="278"/>
    </row>
    <row r="42" spans="1:5" ht="17.100000000000001" customHeight="1" x14ac:dyDescent="0.15">
      <c r="A42" s="213" t="s">
        <v>283</v>
      </c>
      <c r="B42" s="213"/>
      <c r="C42" s="213"/>
      <c r="D42" s="276"/>
      <c r="E42" s="276"/>
    </row>
    <row r="43" spans="1:5" ht="17.100000000000001" customHeight="1" x14ac:dyDescent="0.15">
      <c r="A43" s="213" t="s">
        <v>284</v>
      </c>
      <c r="B43" s="213"/>
      <c r="C43" s="213"/>
      <c r="D43" s="275">
        <v>1082187</v>
      </c>
      <c r="E43" s="276"/>
    </row>
    <row r="44" spans="1:5" ht="17.100000000000001" customHeight="1" x14ac:dyDescent="0.15">
      <c r="A44" s="213" t="s">
        <v>312</v>
      </c>
      <c r="B44" s="213"/>
      <c r="C44" s="213"/>
      <c r="D44" s="275">
        <v>1082187</v>
      </c>
      <c r="E44" s="276"/>
    </row>
    <row r="45" spans="1:5" ht="17.100000000000001" customHeight="1" x14ac:dyDescent="0.15">
      <c r="A45" s="213" t="s">
        <v>269</v>
      </c>
      <c r="B45" s="213"/>
      <c r="C45" s="213"/>
      <c r="D45" s="275" t="s">
        <v>131</v>
      </c>
      <c r="E45" s="276"/>
    </row>
    <row r="46" spans="1:5" ht="17.100000000000001" customHeight="1" x14ac:dyDescent="0.15">
      <c r="A46" s="213" t="s">
        <v>286</v>
      </c>
      <c r="B46" s="213"/>
      <c r="C46" s="213"/>
      <c r="D46" s="275">
        <v>745384</v>
      </c>
      <c r="E46" s="276"/>
    </row>
    <row r="47" spans="1:5" ht="17.100000000000001" customHeight="1" x14ac:dyDescent="0.15">
      <c r="A47" s="213" t="s">
        <v>313</v>
      </c>
      <c r="B47" s="213"/>
      <c r="C47" s="213"/>
      <c r="D47" s="275">
        <v>745384</v>
      </c>
      <c r="E47" s="276"/>
    </row>
    <row r="48" spans="1:5" ht="17.100000000000001" customHeight="1" x14ac:dyDescent="0.15">
      <c r="A48" s="213" t="s">
        <v>266</v>
      </c>
      <c r="B48" s="213"/>
      <c r="C48" s="213"/>
      <c r="D48" s="275" t="s">
        <v>131</v>
      </c>
      <c r="E48" s="276"/>
    </row>
    <row r="49" spans="1:5" ht="17.100000000000001" customHeight="1" x14ac:dyDescent="0.15">
      <c r="A49" s="214" t="s">
        <v>288</v>
      </c>
      <c r="B49" s="214"/>
      <c r="C49" s="214"/>
      <c r="D49" s="277">
        <v>-336803</v>
      </c>
      <c r="E49" s="278"/>
    </row>
    <row r="50" spans="1:5" ht="17.100000000000001" customHeight="1" x14ac:dyDescent="0.15">
      <c r="A50" s="214" t="s">
        <v>289</v>
      </c>
      <c r="B50" s="214"/>
      <c r="C50" s="214"/>
      <c r="D50" s="277">
        <v>-21032</v>
      </c>
      <c r="E50" s="278"/>
    </row>
    <row r="51" spans="1:5" ht="17.100000000000001" customHeight="1" x14ac:dyDescent="0.15">
      <c r="A51" s="214" t="s">
        <v>290</v>
      </c>
      <c r="B51" s="214"/>
      <c r="C51" s="214"/>
      <c r="D51" s="277">
        <v>2198798</v>
      </c>
      <c r="E51" s="278"/>
    </row>
    <row r="52" spans="1:5" ht="17.100000000000001" customHeight="1" x14ac:dyDescent="0.15">
      <c r="A52" s="213" t="s">
        <v>314</v>
      </c>
      <c r="B52" s="213"/>
      <c r="C52" s="213"/>
      <c r="D52" s="275" t="s">
        <v>131</v>
      </c>
      <c r="E52" s="276"/>
    </row>
    <row r="53" spans="1:5" ht="17.100000000000001" customHeight="1" x14ac:dyDescent="0.15">
      <c r="A53" s="214" t="s">
        <v>291</v>
      </c>
      <c r="B53" s="214"/>
      <c r="C53" s="214"/>
      <c r="D53" s="282">
        <v>2177765</v>
      </c>
      <c r="E53" s="278"/>
    </row>
    <row r="55" spans="1:5" ht="17.100000000000001" customHeight="1" x14ac:dyDescent="0.15">
      <c r="A55" s="214" t="s">
        <v>292</v>
      </c>
      <c r="B55" s="214"/>
      <c r="C55" s="214"/>
      <c r="D55" s="277">
        <v>17547</v>
      </c>
      <c r="E55" s="278"/>
    </row>
    <row r="56" spans="1:5" ht="17.100000000000001" customHeight="1" x14ac:dyDescent="0.15">
      <c r="A56" s="214" t="s">
        <v>293</v>
      </c>
      <c r="B56" s="214"/>
      <c r="C56" s="214"/>
      <c r="D56" s="277">
        <v>-3467</v>
      </c>
      <c r="E56" s="278"/>
    </row>
    <row r="57" spans="1:5" ht="17.100000000000001" customHeight="1" x14ac:dyDescent="0.15">
      <c r="A57" s="214" t="s">
        <v>294</v>
      </c>
      <c r="B57" s="214"/>
      <c r="C57" s="214"/>
      <c r="D57" s="277">
        <v>14080</v>
      </c>
      <c r="E57" s="278"/>
    </row>
    <row r="58" spans="1:5" ht="17.100000000000001" customHeight="1" x14ac:dyDescent="0.15">
      <c r="A58" s="214" t="s">
        <v>295</v>
      </c>
      <c r="B58" s="214"/>
      <c r="C58" s="214"/>
      <c r="D58" s="277">
        <v>2191845</v>
      </c>
      <c r="E58" s="278"/>
    </row>
    <row r="59" spans="1:5" ht="17.100000000000001" customHeight="1" x14ac:dyDescent="0.15">
      <c r="A59" s="137"/>
      <c r="B59" s="137"/>
      <c r="C59" s="137"/>
      <c r="D59" s="137"/>
      <c r="E59" s="137"/>
    </row>
    <row r="60" spans="1:5" x14ac:dyDescent="0.15">
      <c r="A60" s="38" t="s">
        <v>695</v>
      </c>
    </row>
    <row r="61" spans="1:5" x14ac:dyDescent="0.15">
      <c r="A61" s="38" t="s">
        <v>694</v>
      </c>
    </row>
    <row r="62" spans="1:5" x14ac:dyDescent="0.15">
      <c r="A62" s="38"/>
    </row>
  </sheetData>
  <mergeCells count="107">
    <mergeCell ref="A13:C13"/>
    <mergeCell ref="D13:E13"/>
    <mergeCell ref="A2:E2"/>
    <mergeCell ref="A3:E3"/>
    <mergeCell ref="A4:E4"/>
    <mergeCell ref="A6:C6"/>
    <mergeCell ref="D6:E6"/>
    <mergeCell ref="A7:C7"/>
    <mergeCell ref="D7:E7"/>
    <mergeCell ref="A8:C8"/>
    <mergeCell ref="A9:C9"/>
    <mergeCell ref="D9:E9"/>
    <mergeCell ref="A10:C10"/>
    <mergeCell ref="D10:E10"/>
    <mergeCell ref="A11:C11"/>
    <mergeCell ref="D11:E11"/>
    <mergeCell ref="A12:C12"/>
    <mergeCell ref="D12:E12"/>
    <mergeCell ref="D8:E8"/>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 ref="A41:C41"/>
    <mergeCell ref="D41:E41"/>
    <mergeCell ref="A42:C42"/>
    <mergeCell ref="D42:E42"/>
    <mergeCell ref="A43:C43"/>
    <mergeCell ref="D43:E43"/>
    <mergeCell ref="A44:C44"/>
    <mergeCell ref="D44:E44"/>
    <mergeCell ref="A45:C45"/>
    <mergeCell ref="D45:E45"/>
    <mergeCell ref="A46:C46"/>
    <mergeCell ref="D46:E46"/>
    <mergeCell ref="A47:C47"/>
    <mergeCell ref="D47:E47"/>
    <mergeCell ref="A48:C48"/>
    <mergeCell ref="D48:E48"/>
    <mergeCell ref="A58:C58"/>
    <mergeCell ref="D58:E58"/>
    <mergeCell ref="A49:C49"/>
    <mergeCell ref="D49:E49"/>
    <mergeCell ref="A50:C50"/>
    <mergeCell ref="D50:E50"/>
    <mergeCell ref="A51:C51"/>
    <mergeCell ref="D51:E51"/>
    <mergeCell ref="A52:C52"/>
    <mergeCell ref="D52:E52"/>
    <mergeCell ref="A55:C55"/>
    <mergeCell ref="D55:E55"/>
    <mergeCell ref="A56:C56"/>
    <mergeCell ref="D56:E56"/>
    <mergeCell ref="A57:C57"/>
    <mergeCell ref="D57:E57"/>
    <mergeCell ref="A53:C53"/>
    <mergeCell ref="D53:E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5"/>
  <sheetViews>
    <sheetView workbookViewId="0">
      <selection sqref="A1:E1"/>
    </sheetView>
  </sheetViews>
  <sheetFormatPr defaultColWidth="8.875" defaultRowHeight="11.25" x14ac:dyDescent="0.15"/>
  <cols>
    <col min="1" max="1" width="30.875" style="56" customWidth="1"/>
    <col min="2" max="4" width="18.875" style="56" customWidth="1"/>
    <col min="5" max="5" width="23.875" style="56" customWidth="1"/>
    <col min="6" max="7" width="18.875" style="56" customWidth="1"/>
    <col min="8" max="16384" width="8.875" style="56"/>
  </cols>
  <sheetData>
    <row r="1" spans="1:5" ht="14.25" x14ac:dyDescent="0.15">
      <c r="A1" s="283" t="s">
        <v>443</v>
      </c>
      <c r="B1" s="284"/>
      <c r="C1" s="284"/>
      <c r="D1" s="284"/>
      <c r="E1" s="284"/>
    </row>
    <row r="2" spans="1:5" ht="14.25" customHeight="1" x14ac:dyDescent="0.15"/>
    <row r="3" spans="1:5" ht="14.25" customHeight="1" x14ac:dyDescent="0.15">
      <c r="A3" s="38" t="s">
        <v>380</v>
      </c>
    </row>
    <row r="4" spans="1:5" ht="14.25" customHeight="1" x14ac:dyDescent="0.15">
      <c r="A4" s="38"/>
    </row>
    <row r="5" spans="1:5" ht="14.25" customHeight="1" x14ac:dyDescent="0.15">
      <c r="A5" s="38" t="s">
        <v>381</v>
      </c>
    </row>
    <row r="6" spans="1:5" ht="14.25" customHeight="1" x14ac:dyDescent="0.15">
      <c r="A6" s="38" t="s">
        <v>414</v>
      </c>
    </row>
    <row r="7" spans="1:5" ht="14.25" customHeight="1" x14ac:dyDescent="0.15">
      <c r="A7" s="38" t="s">
        <v>415</v>
      </c>
    </row>
    <row r="8" spans="1:5" ht="14.25" customHeight="1" x14ac:dyDescent="0.15">
      <c r="A8" s="38"/>
    </row>
    <row r="9" spans="1:5" ht="14.25" customHeight="1" x14ac:dyDescent="0.15">
      <c r="A9" s="38" t="s">
        <v>382</v>
      </c>
    </row>
    <row r="10" spans="1:5" ht="14.25" customHeight="1" x14ac:dyDescent="0.15">
      <c r="A10" s="38" t="s">
        <v>383</v>
      </c>
    </row>
    <row r="11" spans="1:5" ht="14.25" customHeight="1" x14ac:dyDescent="0.15">
      <c r="A11" s="38" t="s">
        <v>384</v>
      </c>
    </row>
    <row r="12" spans="1:5" ht="14.25" customHeight="1" x14ac:dyDescent="0.15">
      <c r="A12" s="38"/>
    </row>
    <row r="13" spans="1:5" ht="14.25" customHeight="1" x14ac:dyDescent="0.15">
      <c r="A13" s="38" t="s">
        <v>385</v>
      </c>
    </row>
    <row r="14" spans="1:5" ht="14.25" customHeight="1" x14ac:dyDescent="0.15">
      <c r="A14" s="38" t="s">
        <v>386</v>
      </c>
    </row>
    <row r="15" spans="1:5" ht="14.25" customHeight="1" x14ac:dyDescent="0.15">
      <c r="A15" s="38" t="s">
        <v>416</v>
      </c>
    </row>
    <row r="16" spans="1:5" ht="14.25" customHeight="1" x14ac:dyDescent="0.15">
      <c r="A16" s="38" t="s">
        <v>387</v>
      </c>
    </row>
    <row r="17" spans="1:1" ht="14.25" customHeight="1" x14ac:dyDescent="0.15">
      <c r="A17" s="38" t="s">
        <v>416</v>
      </c>
    </row>
    <row r="18" spans="1:1" ht="14.25" customHeight="1" x14ac:dyDescent="0.15">
      <c r="A18" s="38"/>
    </row>
    <row r="19" spans="1:1" ht="14.25" customHeight="1" x14ac:dyDescent="0.15">
      <c r="A19" s="38" t="s">
        <v>388</v>
      </c>
    </row>
    <row r="20" spans="1:1" ht="14.25" customHeight="1" x14ac:dyDescent="0.15">
      <c r="A20" s="38" t="s">
        <v>389</v>
      </c>
    </row>
    <row r="21" spans="1:1" ht="14.25" customHeight="1" x14ac:dyDescent="0.15">
      <c r="A21" s="38" t="s">
        <v>417</v>
      </c>
    </row>
    <row r="22" spans="1:1" s="143" customFormat="1" ht="14.25" customHeight="1" x14ac:dyDescent="0.15">
      <c r="A22" s="38" t="s">
        <v>390</v>
      </c>
    </row>
    <row r="23" spans="1:1" s="143" customFormat="1" ht="14.25" customHeight="1" x14ac:dyDescent="0.15">
      <c r="A23" s="38" t="s">
        <v>722</v>
      </c>
    </row>
    <row r="24" spans="1:1" s="143" customFormat="1" ht="14.25" customHeight="1" x14ac:dyDescent="0.15">
      <c r="A24" s="38" t="s">
        <v>723</v>
      </c>
    </row>
    <row r="25" spans="1:1" ht="14.25" customHeight="1" x14ac:dyDescent="0.15">
      <c r="A25" s="38" t="s">
        <v>645</v>
      </c>
    </row>
    <row r="26" spans="1:1" ht="14.25" customHeight="1" x14ac:dyDescent="0.15">
      <c r="A26" s="38" t="s">
        <v>418</v>
      </c>
    </row>
    <row r="27" spans="1:1" ht="14.25" customHeight="1" x14ac:dyDescent="0.15">
      <c r="A27" s="38" t="s">
        <v>449</v>
      </c>
    </row>
    <row r="28" spans="1:1" ht="14.25" customHeight="1" x14ac:dyDescent="0.15">
      <c r="A28" s="38" t="s">
        <v>444</v>
      </c>
    </row>
    <row r="29" spans="1:1" ht="14.25" customHeight="1" x14ac:dyDescent="0.15">
      <c r="A29" s="38" t="s">
        <v>296</v>
      </c>
    </row>
    <row r="30" spans="1:1" ht="14.25" customHeight="1" x14ac:dyDescent="0.15">
      <c r="A30" s="38" t="s">
        <v>391</v>
      </c>
    </row>
    <row r="31" spans="1:1" ht="14.25" customHeight="1" x14ac:dyDescent="0.15">
      <c r="A31" s="38" t="s">
        <v>447</v>
      </c>
    </row>
    <row r="32" spans="1:1" ht="14.25" customHeight="1" x14ac:dyDescent="0.15">
      <c r="A32" s="38" t="s">
        <v>448</v>
      </c>
    </row>
    <row r="33" spans="1:1" ht="14.25" customHeight="1" x14ac:dyDescent="0.15">
      <c r="A33" s="38"/>
    </row>
    <row r="34" spans="1:1" ht="14.25" customHeight="1" x14ac:dyDescent="0.15">
      <c r="A34" s="38" t="s">
        <v>392</v>
      </c>
    </row>
    <row r="35" spans="1:1" ht="14.25" customHeight="1" x14ac:dyDescent="0.15">
      <c r="A35" s="38" t="s">
        <v>419</v>
      </c>
    </row>
    <row r="36" spans="1:1" ht="14.25" customHeight="1" x14ac:dyDescent="0.15">
      <c r="A36" s="38" t="s">
        <v>420</v>
      </c>
    </row>
    <row r="37" spans="1:1" ht="14.25" customHeight="1" x14ac:dyDescent="0.15">
      <c r="A37" s="38"/>
    </row>
    <row r="38" spans="1:1" ht="14.25" customHeight="1" x14ac:dyDescent="0.15">
      <c r="A38" s="38" t="s">
        <v>393</v>
      </c>
    </row>
    <row r="39" spans="1:1" ht="14.25" customHeight="1" x14ac:dyDescent="0.15">
      <c r="A39" s="38" t="s">
        <v>394</v>
      </c>
    </row>
    <row r="40" spans="1:1" ht="14.25" customHeight="1" x14ac:dyDescent="0.15">
      <c r="A40" s="38" t="s">
        <v>421</v>
      </c>
    </row>
    <row r="41" spans="1:1" ht="14.25" customHeight="1" x14ac:dyDescent="0.15">
      <c r="A41" s="38" t="s">
        <v>735</v>
      </c>
    </row>
    <row r="42" spans="1:1" ht="14.25" customHeight="1" x14ac:dyDescent="0.15">
      <c r="A42" s="38" t="s">
        <v>445</v>
      </c>
    </row>
    <row r="43" spans="1:1" ht="14.25" customHeight="1" x14ac:dyDescent="0.15">
      <c r="A43" s="38" t="s">
        <v>446</v>
      </c>
    </row>
    <row r="44" spans="1:1" ht="14.25" customHeight="1" x14ac:dyDescent="0.15">
      <c r="A44" s="38"/>
    </row>
    <row r="45" spans="1:1" ht="14.25" customHeight="1" x14ac:dyDescent="0.15">
      <c r="A45" s="38" t="s">
        <v>397</v>
      </c>
    </row>
    <row r="46" spans="1:1" ht="14.25" customHeight="1" x14ac:dyDescent="0.15">
      <c r="A46" s="38"/>
    </row>
    <row r="47" spans="1:1" ht="14.25" customHeight="1" x14ac:dyDescent="0.15">
      <c r="A47" s="38" t="s">
        <v>438</v>
      </c>
    </row>
    <row r="48" spans="1:1" ht="14.25" customHeight="1" x14ac:dyDescent="0.15">
      <c r="A48" s="38"/>
    </row>
    <row r="49" spans="1:1" ht="14.25" customHeight="1" x14ac:dyDescent="0.15">
      <c r="A49" s="38" t="s">
        <v>398</v>
      </c>
    </row>
    <row r="50" spans="1:1" ht="14.25" customHeight="1" x14ac:dyDescent="0.15">
      <c r="A50" s="38"/>
    </row>
    <row r="51" spans="1:1" ht="14.25" customHeight="1" x14ac:dyDescent="0.15">
      <c r="A51" s="38" t="s">
        <v>438</v>
      </c>
    </row>
    <row r="52" spans="1:1" ht="14.25" customHeight="1" x14ac:dyDescent="0.15">
      <c r="A52" s="38"/>
    </row>
    <row r="53" spans="1:1" ht="14.25" customHeight="1" x14ac:dyDescent="0.15">
      <c r="A53" s="38" t="s">
        <v>399</v>
      </c>
    </row>
    <row r="54" spans="1:1" ht="14.25" customHeight="1" x14ac:dyDescent="0.15">
      <c r="A54" s="38"/>
    </row>
    <row r="55" spans="1:1" ht="14.25" customHeight="1" x14ac:dyDescent="0.15">
      <c r="A55" s="38" t="s">
        <v>438</v>
      </c>
    </row>
    <row r="56" spans="1:1" ht="14.25" customHeight="1" x14ac:dyDescent="0.15">
      <c r="A56" s="38"/>
    </row>
    <row r="57" spans="1:1" ht="14.25" customHeight="1" x14ac:dyDescent="0.15">
      <c r="A57" s="38" t="s">
        <v>400</v>
      </c>
    </row>
    <row r="58" spans="1:1" ht="14.25" customHeight="1" x14ac:dyDescent="0.15">
      <c r="A58" s="38"/>
    </row>
    <row r="59" spans="1:1" ht="14.25" customHeight="1" x14ac:dyDescent="0.15">
      <c r="A59" s="38" t="s">
        <v>401</v>
      </c>
    </row>
    <row r="60" spans="1:1" ht="14.25" customHeight="1" x14ac:dyDescent="0.15">
      <c r="A60" s="38" t="s">
        <v>426</v>
      </c>
    </row>
    <row r="61" spans="1:1" ht="14.25" customHeight="1" x14ac:dyDescent="0.15">
      <c r="A61" s="38" t="s">
        <v>724</v>
      </c>
    </row>
    <row r="62" spans="1:1" ht="14.25" customHeight="1" x14ac:dyDescent="0.15">
      <c r="A62" s="38" t="s">
        <v>725</v>
      </c>
    </row>
    <row r="63" spans="1:1" ht="14.25" customHeight="1" x14ac:dyDescent="0.15">
      <c r="A63" s="38" t="s">
        <v>726</v>
      </c>
    </row>
    <row r="64" spans="1:1" ht="14.25" customHeight="1" x14ac:dyDescent="0.15">
      <c r="A64" s="38" t="s">
        <v>727</v>
      </c>
    </row>
    <row r="65" spans="1:1" ht="14.25" customHeight="1" x14ac:dyDescent="0.15">
      <c r="A65" s="38" t="s">
        <v>728</v>
      </c>
    </row>
    <row r="66" spans="1:1" ht="14.25" customHeight="1" x14ac:dyDescent="0.15">
      <c r="A66" s="38" t="s">
        <v>729</v>
      </c>
    </row>
    <row r="67" spans="1:1" ht="14.25" customHeight="1" x14ac:dyDescent="0.15">
      <c r="A67" s="38" t="s">
        <v>730</v>
      </c>
    </row>
    <row r="68" spans="1:1" ht="14.25" customHeight="1" x14ac:dyDescent="0.15">
      <c r="A68" s="38" t="s">
        <v>731</v>
      </c>
    </row>
    <row r="69" spans="1:1" ht="14.25" customHeight="1" x14ac:dyDescent="0.15">
      <c r="A69" s="38"/>
    </row>
    <row r="70" spans="1:1" ht="14.25" customHeight="1" x14ac:dyDescent="0.15">
      <c r="A70" s="38" t="s">
        <v>732</v>
      </c>
    </row>
    <row r="71" spans="1:1" ht="14.25" customHeight="1" x14ac:dyDescent="0.15">
      <c r="A71" s="38" t="s">
        <v>427</v>
      </c>
    </row>
    <row r="72" spans="1:1" ht="14.25" customHeight="1" x14ac:dyDescent="0.15">
      <c r="A72" s="38" t="s">
        <v>428</v>
      </c>
    </row>
    <row r="73" spans="1:1" ht="14.25" customHeight="1" x14ac:dyDescent="0.15">
      <c r="A73" s="38"/>
    </row>
    <row r="74" spans="1:1" ht="14.25" customHeight="1" x14ac:dyDescent="0.15">
      <c r="A74" s="38" t="s">
        <v>733</v>
      </c>
    </row>
    <row r="75" spans="1:1" ht="14.25" customHeight="1" x14ac:dyDescent="0.15">
      <c r="A75" s="38" t="s">
        <v>734</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M44"/>
  <sheetViews>
    <sheetView workbookViewId="0">
      <selection activeCell="K25" sqref="K25"/>
    </sheetView>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 min="15" max="15" width="11.75" bestFit="1" customWidth="1"/>
  </cols>
  <sheetData>
    <row r="1" spans="2:11" ht="29.25" customHeight="1" x14ac:dyDescent="0.15">
      <c r="B1" s="50" t="s">
        <v>298</v>
      </c>
      <c r="C1" s="1"/>
      <c r="D1" s="2"/>
      <c r="E1" s="2"/>
      <c r="F1" s="2"/>
      <c r="G1" s="2"/>
      <c r="H1" s="2"/>
      <c r="I1" s="2"/>
      <c r="J1" s="44" t="s">
        <v>693</v>
      </c>
      <c r="K1" s="2"/>
    </row>
    <row r="2" spans="2:11" ht="37.5" customHeight="1" x14ac:dyDescent="0.15">
      <c r="B2" s="247" t="s">
        <v>0</v>
      </c>
      <c r="C2" s="247"/>
      <c r="D2" s="41" t="s">
        <v>1</v>
      </c>
      <c r="E2" s="41" t="s">
        <v>2</v>
      </c>
      <c r="F2" s="41" t="s">
        <v>3</v>
      </c>
      <c r="G2" s="41" t="s">
        <v>4</v>
      </c>
      <c r="H2" s="41" t="s">
        <v>5</v>
      </c>
      <c r="I2" s="42" t="s">
        <v>6</v>
      </c>
      <c r="J2" s="43" t="s">
        <v>7</v>
      </c>
      <c r="K2" s="3"/>
    </row>
    <row r="3" spans="2:11" ht="14.1" customHeight="1" x14ac:dyDescent="0.15">
      <c r="B3" s="237" t="s">
        <v>8</v>
      </c>
      <c r="C3" s="237"/>
      <c r="D3" s="183">
        <v>22063897463</v>
      </c>
      <c r="E3" s="183">
        <v>180550000</v>
      </c>
      <c r="F3" s="183">
        <v>48832000</v>
      </c>
      <c r="G3" s="183">
        <v>22195615463</v>
      </c>
      <c r="H3" s="183">
        <v>12622487774</v>
      </c>
      <c r="I3" s="183">
        <v>403077700</v>
      </c>
      <c r="J3" s="184">
        <v>9573127689</v>
      </c>
      <c r="K3" s="3"/>
    </row>
    <row r="4" spans="2:11" ht="14.1" customHeight="1" x14ac:dyDescent="0.15">
      <c r="B4" s="237" t="s">
        <v>9</v>
      </c>
      <c r="C4" s="237"/>
      <c r="D4" s="183">
        <v>2265063534</v>
      </c>
      <c r="E4" s="186">
        <v>0</v>
      </c>
      <c r="F4" s="183">
        <v>424000</v>
      </c>
      <c r="G4" s="183">
        <v>2264639534</v>
      </c>
      <c r="H4" s="186">
        <v>0</v>
      </c>
      <c r="I4" s="186">
        <v>0</v>
      </c>
      <c r="J4" s="184">
        <v>2264639534</v>
      </c>
      <c r="K4" s="3"/>
    </row>
    <row r="5" spans="2:11" ht="14.1" customHeight="1" x14ac:dyDescent="0.15">
      <c r="B5" s="236" t="s">
        <v>10</v>
      </c>
      <c r="C5" s="236"/>
      <c r="D5" s="186">
        <v>0</v>
      </c>
      <c r="E5" s="186">
        <v>0</v>
      </c>
      <c r="F5" s="186">
        <v>0</v>
      </c>
      <c r="G5" s="186">
        <v>0</v>
      </c>
      <c r="H5" s="186">
        <v>0</v>
      </c>
      <c r="I5" s="186">
        <v>0</v>
      </c>
      <c r="J5" s="187">
        <v>0</v>
      </c>
      <c r="K5" s="3"/>
    </row>
    <row r="6" spans="2:11" ht="14.1" customHeight="1" x14ac:dyDescent="0.15">
      <c r="B6" s="236" t="s">
        <v>11</v>
      </c>
      <c r="C6" s="236"/>
      <c r="D6" s="183">
        <v>17976312911</v>
      </c>
      <c r="E6" s="183">
        <v>85817800</v>
      </c>
      <c r="F6" s="183">
        <v>48408000</v>
      </c>
      <c r="G6" s="183">
        <v>18013722711</v>
      </c>
      <c r="H6" s="183">
        <v>11037262134</v>
      </c>
      <c r="I6" s="183">
        <v>387078947</v>
      </c>
      <c r="J6" s="184">
        <v>6976460577</v>
      </c>
      <c r="K6" s="3"/>
    </row>
    <row r="7" spans="2:11" ht="14.1" customHeight="1" x14ac:dyDescent="0.15">
      <c r="B7" s="237" t="s">
        <v>12</v>
      </c>
      <c r="C7" s="237"/>
      <c r="D7" s="183">
        <v>1822521018</v>
      </c>
      <c r="E7" s="183">
        <v>94732200</v>
      </c>
      <c r="F7" s="186">
        <v>0</v>
      </c>
      <c r="G7" s="183">
        <v>1917253218</v>
      </c>
      <c r="H7" s="183">
        <v>1585225640</v>
      </c>
      <c r="I7" s="183">
        <v>15998753</v>
      </c>
      <c r="J7" s="184">
        <v>332027578</v>
      </c>
      <c r="K7" s="3"/>
    </row>
    <row r="8" spans="2:11" ht="14.1" customHeight="1" x14ac:dyDescent="0.15">
      <c r="B8" s="242" t="s">
        <v>13</v>
      </c>
      <c r="C8" s="242"/>
      <c r="D8" s="186">
        <v>0</v>
      </c>
      <c r="E8" s="186">
        <v>0</v>
      </c>
      <c r="F8" s="186">
        <v>0</v>
      </c>
      <c r="G8" s="186">
        <v>0</v>
      </c>
      <c r="H8" s="186">
        <v>0</v>
      </c>
      <c r="I8" s="186">
        <v>0</v>
      </c>
      <c r="J8" s="187">
        <v>0</v>
      </c>
      <c r="K8" s="3"/>
    </row>
    <row r="9" spans="2:11" ht="14.1" customHeight="1" x14ac:dyDescent="0.15">
      <c r="B9" s="241" t="s">
        <v>14</v>
      </c>
      <c r="C9" s="241"/>
      <c r="D9" s="186">
        <v>0</v>
      </c>
      <c r="E9" s="186">
        <v>0</v>
      </c>
      <c r="F9" s="186">
        <v>0</v>
      </c>
      <c r="G9" s="186">
        <v>0</v>
      </c>
      <c r="H9" s="186">
        <v>0</v>
      </c>
      <c r="I9" s="186">
        <v>0</v>
      </c>
      <c r="J9" s="187">
        <v>0</v>
      </c>
      <c r="K9" s="3"/>
    </row>
    <row r="10" spans="2:11" ht="14.1" customHeight="1" x14ac:dyDescent="0.15">
      <c r="B10" s="242" t="s">
        <v>15</v>
      </c>
      <c r="C10" s="242"/>
      <c r="D10" s="186">
        <v>0</v>
      </c>
      <c r="E10" s="186">
        <v>0</v>
      </c>
      <c r="F10" s="186">
        <v>0</v>
      </c>
      <c r="G10" s="186">
        <v>0</v>
      </c>
      <c r="H10" s="186">
        <v>0</v>
      </c>
      <c r="I10" s="186">
        <v>0</v>
      </c>
      <c r="J10" s="187">
        <v>0</v>
      </c>
      <c r="K10" s="3"/>
    </row>
    <row r="11" spans="2:11" ht="14.1" customHeight="1" x14ac:dyDescent="0.15">
      <c r="B11" s="236" t="s">
        <v>16</v>
      </c>
      <c r="C11" s="236"/>
      <c r="D11" s="186">
        <v>0</v>
      </c>
      <c r="E11" s="186">
        <v>0</v>
      </c>
      <c r="F11" s="186">
        <v>0</v>
      </c>
      <c r="G11" s="186">
        <v>0</v>
      </c>
      <c r="H11" s="186">
        <v>0</v>
      </c>
      <c r="I11" s="186">
        <v>0</v>
      </c>
      <c r="J11" s="187">
        <v>0</v>
      </c>
      <c r="K11" s="3"/>
    </row>
    <row r="12" spans="2:11" ht="14.1" customHeight="1" x14ac:dyDescent="0.15">
      <c r="B12" s="236" t="s">
        <v>17</v>
      </c>
      <c r="C12" s="236"/>
      <c r="D12" s="186">
        <v>0</v>
      </c>
      <c r="E12" s="186">
        <v>0</v>
      </c>
      <c r="F12" s="186">
        <v>0</v>
      </c>
      <c r="G12" s="186">
        <v>0</v>
      </c>
      <c r="H12" s="186">
        <v>0</v>
      </c>
      <c r="I12" s="186">
        <v>0</v>
      </c>
      <c r="J12" s="187">
        <v>0</v>
      </c>
      <c r="K12" s="3"/>
    </row>
    <row r="13" spans="2:11" ht="14.1" customHeight="1" x14ac:dyDescent="0.15">
      <c r="B13" s="250" t="s">
        <v>18</v>
      </c>
      <c r="C13" s="250"/>
      <c r="D13" s="185">
        <v>35282637722</v>
      </c>
      <c r="E13" s="185">
        <v>663436475</v>
      </c>
      <c r="F13" s="185">
        <v>25336748</v>
      </c>
      <c r="G13" s="183">
        <v>35920737449</v>
      </c>
      <c r="H13" s="185">
        <v>23253551797</v>
      </c>
      <c r="I13" s="185">
        <v>427357293</v>
      </c>
      <c r="J13" s="184">
        <v>12667185652</v>
      </c>
      <c r="K13" s="3"/>
    </row>
    <row r="14" spans="2:11" ht="14.1" customHeight="1" x14ac:dyDescent="0.15">
      <c r="B14" s="237" t="s">
        <v>19</v>
      </c>
      <c r="C14" s="237"/>
      <c r="D14" s="183">
        <v>230884411</v>
      </c>
      <c r="E14" s="183">
        <v>6332684</v>
      </c>
      <c r="F14" s="186">
        <v>0</v>
      </c>
      <c r="G14" s="183">
        <v>237217095</v>
      </c>
      <c r="H14" s="186">
        <v>0</v>
      </c>
      <c r="I14" s="186">
        <v>0</v>
      </c>
      <c r="J14" s="184">
        <v>237217095</v>
      </c>
      <c r="K14" s="3"/>
    </row>
    <row r="15" spans="2:11" ht="14.1" customHeight="1" x14ac:dyDescent="0.15">
      <c r="B15" s="236" t="s">
        <v>20</v>
      </c>
      <c r="C15" s="236"/>
      <c r="D15" s="183">
        <v>1223351636</v>
      </c>
      <c r="E15" s="186">
        <v>0</v>
      </c>
      <c r="F15" s="186">
        <v>0</v>
      </c>
      <c r="G15" s="183">
        <v>1223351636</v>
      </c>
      <c r="H15" s="183">
        <v>510606296</v>
      </c>
      <c r="I15" s="183">
        <v>32510393</v>
      </c>
      <c r="J15" s="184">
        <v>712745340</v>
      </c>
      <c r="K15" s="3"/>
    </row>
    <row r="16" spans="2:11" ht="14.1" customHeight="1" x14ac:dyDescent="0.15">
      <c r="B16" s="237" t="s">
        <v>12</v>
      </c>
      <c r="C16" s="237"/>
      <c r="D16" s="183">
        <v>33803783675</v>
      </c>
      <c r="E16" s="183">
        <v>625577791</v>
      </c>
      <c r="F16" s="183">
        <v>6548748</v>
      </c>
      <c r="G16" s="183">
        <v>34422812718</v>
      </c>
      <c r="H16" s="183">
        <v>22742945501</v>
      </c>
      <c r="I16" s="183">
        <v>394846900</v>
      </c>
      <c r="J16" s="184">
        <v>11679867217</v>
      </c>
      <c r="K16" s="3"/>
    </row>
    <row r="17" spans="2:12" ht="14.1" customHeight="1" x14ac:dyDescent="0.15">
      <c r="B17" s="237" t="s">
        <v>16</v>
      </c>
      <c r="C17" s="237"/>
      <c r="D17" s="186">
        <v>0</v>
      </c>
      <c r="E17" s="186">
        <v>0</v>
      </c>
      <c r="F17" s="186">
        <v>0</v>
      </c>
      <c r="G17" s="186">
        <v>0</v>
      </c>
      <c r="H17" s="186">
        <v>0</v>
      </c>
      <c r="I17" s="186">
        <v>0</v>
      </c>
      <c r="J17" s="187">
        <v>0</v>
      </c>
      <c r="K17" s="3"/>
    </row>
    <row r="18" spans="2:12" ht="14.1" customHeight="1" x14ac:dyDescent="0.15">
      <c r="B18" s="236" t="s">
        <v>17</v>
      </c>
      <c r="C18" s="236"/>
      <c r="D18" s="183">
        <v>24618000</v>
      </c>
      <c r="E18" s="183">
        <v>31526000</v>
      </c>
      <c r="F18" s="183">
        <v>18788000</v>
      </c>
      <c r="G18" s="183">
        <v>37356000</v>
      </c>
      <c r="H18" s="186">
        <v>0</v>
      </c>
      <c r="I18" s="186">
        <v>0</v>
      </c>
      <c r="J18" s="184">
        <v>37356000</v>
      </c>
      <c r="K18" s="3"/>
    </row>
    <row r="19" spans="2:12" ht="14.1" customHeight="1" x14ac:dyDescent="0.15">
      <c r="B19" s="237" t="s">
        <v>21</v>
      </c>
      <c r="C19" s="237"/>
      <c r="D19" s="183">
        <v>2277165992</v>
      </c>
      <c r="E19" s="183">
        <v>144199872</v>
      </c>
      <c r="F19" s="183">
        <v>9936619</v>
      </c>
      <c r="G19" s="183">
        <v>2411429245</v>
      </c>
      <c r="H19" s="183">
        <v>1694440739</v>
      </c>
      <c r="I19" s="183">
        <v>104888395</v>
      </c>
      <c r="J19" s="184">
        <v>716988506</v>
      </c>
      <c r="K19" s="3"/>
    </row>
    <row r="20" spans="2:12" ht="14.1" customHeight="1" x14ac:dyDescent="0.15">
      <c r="B20" s="248" t="s">
        <v>22</v>
      </c>
      <c r="C20" s="249"/>
      <c r="D20" s="185">
        <v>59623701177</v>
      </c>
      <c r="E20" s="185">
        <v>988186347</v>
      </c>
      <c r="F20" s="185">
        <v>84105367</v>
      </c>
      <c r="G20" s="185">
        <v>60527782157</v>
      </c>
      <c r="H20" s="185">
        <v>37570480310</v>
      </c>
      <c r="I20" s="185">
        <v>935323388</v>
      </c>
      <c r="J20" s="185">
        <v>22957301847</v>
      </c>
      <c r="K20" s="3"/>
    </row>
    <row r="21" spans="2:12" ht="12" customHeight="1" x14ac:dyDescent="0.15">
      <c r="C21" s="48"/>
      <c r="D21" s="7"/>
      <c r="E21" s="7"/>
      <c r="F21" s="7"/>
      <c r="G21" s="7"/>
      <c r="H21" s="7"/>
      <c r="I21" s="7"/>
    </row>
    <row r="22" spans="2:12" ht="29.25" customHeight="1" x14ac:dyDescent="0.15">
      <c r="B22" s="40" t="s">
        <v>299</v>
      </c>
      <c r="C22" s="8"/>
      <c r="D22" s="7"/>
      <c r="E22" s="7"/>
      <c r="F22" s="7"/>
      <c r="G22" s="7"/>
      <c r="H22" s="7"/>
      <c r="I22" s="7"/>
      <c r="K22" s="45" t="s">
        <v>693</v>
      </c>
    </row>
    <row r="23" spans="2:12" ht="12.95" customHeight="1" x14ac:dyDescent="0.15">
      <c r="B23" s="247" t="s">
        <v>0</v>
      </c>
      <c r="C23" s="247"/>
      <c r="D23" s="247" t="s">
        <v>23</v>
      </c>
      <c r="E23" s="247" t="s">
        <v>24</v>
      </c>
      <c r="F23" s="247" t="s">
        <v>25</v>
      </c>
      <c r="G23" s="247" t="s">
        <v>26</v>
      </c>
      <c r="H23" s="247" t="s">
        <v>27</v>
      </c>
      <c r="I23" s="247" t="s">
        <v>28</v>
      </c>
      <c r="J23" s="247" t="s">
        <v>29</v>
      </c>
      <c r="K23" s="247" t="s">
        <v>30</v>
      </c>
    </row>
    <row r="24" spans="2:12" ht="12.95" customHeight="1" x14ac:dyDescent="0.15">
      <c r="B24" s="247"/>
      <c r="C24" s="247"/>
      <c r="D24" s="247"/>
      <c r="E24" s="247"/>
      <c r="F24" s="247"/>
      <c r="G24" s="247"/>
      <c r="H24" s="247"/>
      <c r="I24" s="247"/>
      <c r="J24" s="247"/>
      <c r="K24" s="247"/>
    </row>
    <row r="25" spans="2:12" ht="14.1" customHeight="1" x14ac:dyDescent="0.15">
      <c r="B25" s="245" t="s">
        <v>8</v>
      </c>
      <c r="C25" s="246"/>
      <c r="D25" s="183">
        <v>1130718786</v>
      </c>
      <c r="E25" s="183">
        <v>5596290421</v>
      </c>
      <c r="F25" s="183">
        <v>71627761</v>
      </c>
      <c r="G25" s="183">
        <v>1232852061</v>
      </c>
      <c r="H25" s="183">
        <v>942998731</v>
      </c>
      <c r="I25" s="183">
        <v>454120860</v>
      </c>
      <c r="J25" s="183">
        <v>144519069</v>
      </c>
      <c r="K25" s="195">
        <v>9573127689</v>
      </c>
      <c r="L25" s="188">
        <v>7799778841</v>
      </c>
    </row>
    <row r="26" spans="2:12" ht="14.1" customHeight="1" x14ac:dyDescent="0.15">
      <c r="B26" s="236" t="s">
        <v>19</v>
      </c>
      <c r="C26" s="236"/>
      <c r="D26" s="185">
        <v>311329760</v>
      </c>
      <c r="E26" s="185">
        <v>1223647831</v>
      </c>
      <c r="F26" s="185">
        <v>67904096</v>
      </c>
      <c r="G26" s="185">
        <v>205349922</v>
      </c>
      <c r="H26" s="185">
        <v>322240871</v>
      </c>
      <c r="I26" s="185">
        <v>53430276</v>
      </c>
      <c r="J26" s="185">
        <v>80736778</v>
      </c>
      <c r="K26" s="195">
        <v>2264639534</v>
      </c>
      <c r="L26" s="188">
        <v>2816356997</v>
      </c>
    </row>
    <row r="27" spans="2:12" ht="14.1" customHeight="1" x14ac:dyDescent="0.15">
      <c r="B27" s="236" t="s">
        <v>10</v>
      </c>
      <c r="C27" s="236"/>
      <c r="D27" s="186">
        <v>0</v>
      </c>
      <c r="E27" s="186">
        <v>0</v>
      </c>
      <c r="F27" s="186">
        <v>0</v>
      </c>
      <c r="G27" s="186">
        <v>0</v>
      </c>
      <c r="H27" s="186">
        <v>0</v>
      </c>
      <c r="I27" s="186">
        <v>0</v>
      </c>
      <c r="J27" s="186">
        <v>0</v>
      </c>
      <c r="K27" s="196">
        <v>0</v>
      </c>
      <c r="L27" s="188">
        <v>0</v>
      </c>
    </row>
    <row r="28" spans="2:12" ht="14.1" customHeight="1" x14ac:dyDescent="0.15">
      <c r="B28" s="237" t="s">
        <v>11</v>
      </c>
      <c r="C28" s="237"/>
      <c r="D28" s="185">
        <v>819389025</v>
      </c>
      <c r="E28" s="185">
        <v>4241722217</v>
      </c>
      <c r="F28" s="185">
        <v>3723665</v>
      </c>
      <c r="G28" s="185">
        <v>846474917</v>
      </c>
      <c r="H28" s="185">
        <v>600678014</v>
      </c>
      <c r="I28" s="185">
        <v>400690448</v>
      </c>
      <c r="J28" s="185">
        <v>63782291</v>
      </c>
      <c r="K28" s="195">
        <v>6976460577</v>
      </c>
      <c r="L28" s="188">
        <v>3792227611</v>
      </c>
    </row>
    <row r="29" spans="2:12" ht="14.1" customHeight="1" x14ac:dyDescent="0.15">
      <c r="B29" s="236" t="s">
        <v>12</v>
      </c>
      <c r="C29" s="236"/>
      <c r="D29" s="185">
        <v>1</v>
      </c>
      <c r="E29" s="185">
        <v>130920373</v>
      </c>
      <c r="F29" s="198">
        <v>0</v>
      </c>
      <c r="G29" s="183">
        <v>181027222</v>
      </c>
      <c r="H29" s="185">
        <v>20079846</v>
      </c>
      <c r="I29" s="185">
        <v>136</v>
      </c>
      <c r="J29" s="186">
        <v>0</v>
      </c>
      <c r="K29" s="195">
        <v>332027578</v>
      </c>
      <c r="L29" s="188">
        <v>737579233</v>
      </c>
    </row>
    <row r="30" spans="2:12" ht="14.1" customHeight="1" x14ac:dyDescent="0.15">
      <c r="B30" s="242" t="s">
        <v>13</v>
      </c>
      <c r="C30" s="242"/>
      <c r="D30" s="186">
        <v>0</v>
      </c>
      <c r="E30" s="186">
        <v>0</v>
      </c>
      <c r="F30" s="186">
        <v>0</v>
      </c>
      <c r="G30" s="186">
        <v>0</v>
      </c>
      <c r="H30" s="186">
        <v>0</v>
      </c>
      <c r="I30" s="186">
        <v>0</v>
      </c>
      <c r="J30" s="186">
        <v>0</v>
      </c>
      <c r="K30" s="196">
        <v>0</v>
      </c>
      <c r="L30" s="188">
        <v>0</v>
      </c>
    </row>
    <row r="31" spans="2:12" ht="14.1" customHeight="1" x14ac:dyDescent="0.15">
      <c r="B31" s="241" t="s">
        <v>14</v>
      </c>
      <c r="C31" s="241"/>
      <c r="D31" s="186">
        <v>0</v>
      </c>
      <c r="E31" s="186">
        <v>0</v>
      </c>
      <c r="F31" s="186">
        <v>0</v>
      </c>
      <c r="G31" s="186">
        <v>0</v>
      </c>
      <c r="H31" s="186">
        <v>0</v>
      </c>
      <c r="I31" s="186">
        <v>0</v>
      </c>
      <c r="J31" s="186">
        <v>0</v>
      </c>
      <c r="K31" s="196">
        <v>0</v>
      </c>
      <c r="L31" s="188">
        <v>0</v>
      </c>
    </row>
    <row r="32" spans="2:12" ht="14.1" customHeight="1" x14ac:dyDescent="0.15">
      <c r="B32" s="242" t="s">
        <v>15</v>
      </c>
      <c r="C32" s="242"/>
      <c r="D32" s="186">
        <v>0</v>
      </c>
      <c r="E32" s="186">
        <v>0</v>
      </c>
      <c r="F32" s="186">
        <v>0</v>
      </c>
      <c r="G32" s="186">
        <v>0</v>
      </c>
      <c r="H32" s="186">
        <v>0</v>
      </c>
      <c r="I32" s="186">
        <v>0</v>
      </c>
      <c r="J32" s="186">
        <v>0</v>
      </c>
      <c r="K32" s="196">
        <v>0</v>
      </c>
      <c r="L32" s="188">
        <v>0</v>
      </c>
    </row>
    <row r="33" spans="2:13" ht="14.1" customHeight="1" x14ac:dyDescent="0.15">
      <c r="B33" s="236" t="s">
        <v>16</v>
      </c>
      <c r="C33" s="236"/>
      <c r="D33" s="186">
        <v>0</v>
      </c>
      <c r="E33" s="186">
        <v>0</v>
      </c>
      <c r="F33" s="198">
        <v>0</v>
      </c>
      <c r="G33" s="186">
        <v>0</v>
      </c>
      <c r="H33" s="186">
        <v>0</v>
      </c>
      <c r="I33" s="186">
        <v>0</v>
      </c>
      <c r="J33" s="186">
        <v>0</v>
      </c>
      <c r="K33" s="196">
        <v>0</v>
      </c>
      <c r="L33" s="188">
        <v>0</v>
      </c>
    </row>
    <row r="34" spans="2:13" ht="14.1" customHeight="1" x14ac:dyDescent="0.15">
      <c r="B34" s="236" t="s">
        <v>17</v>
      </c>
      <c r="C34" s="236"/>
      <c r="D34" s="186">
        <v>0</v>
      </c>
      <c r="E34" s="186">
        <v>0</v>
      </c>
      <c r="F34" s="186">
        <v>0</v>
      </c>
      <c r="G34" s="186">
        <v>0</v>
      </c>
      <c r="H34" s="186">
        <v>0</v>
      </c>
      <c r="I34" s="186">
        <v>0</v>
      </c>
      <c r="J34" s="186">
        <v>0</v>
      </c>
      <c r="K34" s="196">
        <v>0</v>
      </c>
      <c r="L34" s="188">
        <v>453615000</v>
      </c>
    </row>
    <row r="35" spans="2:13" ht="14.1" customHeight="1" x14ac:dyDescent="0.15">
      <c r="B35" s="243" t="s">
        <v>18</v>
      </c>
      <c r="C35" s="244"/>
      <c r="D35" s="185">
        <v>6786951333</v>
      </c>
      <c r="E35" s="198">
        <v>0</v>
      </c>
      <c r="F35" s="198">
        <v>0</v>
      </c>
      <c r="G35" s="185">
        <v>1952322258</v>
      </c>
      <c r="H35" s="185">
        <v>3883447592</v>
      </c>
      <c r="I35" s="185">
        <v>44464469</v>
      </c>
      <c r="J35" s="198">
        <v>0</v>
      </c>
      <c r="K35" s="195">
        <v>12667185652</v>
      </c>
      <c r="L35" s="189">
        <v>18963786312</v>
      </c>
    </row>
    <row r="36" spans="2:13" ht="14.1" customHeight="1" x14ac:dyDescent="0.15">
      <c r="B36" s="236" t="s">
        <v>19</v>
      </c>
      <c r="C36" s="236"/>
      <c r="D36" s="185">
        <v>68618708</v>
      </c>
      <c r="E36" s="186">
        <v>0</v>
      </c>
      <c r="F36" s="186">
        <v>0</v>
      </c>
      <c r="G36" s="183">
        <v>159787774</v>
      </c>
      <c r="H36" s="185">
        <v>8810523</v>
      </c>
      <c r="I36" s="185">
        <v>90</v>
      </c>
      <c r="J36" s="186">
        <v>0</v>
      </c>
      <c r="K36" s="195">
        <v>237217095</v>
      </c>
      <c r="L36" s="188">
        <v>254139473</v>
      </c>
    </row>
    <row r="37" spans="2:13" ht="14.1" customHeight="1" x14ac:dyDescent="0.15">
      <c r="B37" s="236" t="s">
        <v>20</v>
      </c>
      <c r="C37" s="236"/>
      <c r="D37" s="198">
        <v>0</v>
      </c>
      <c r="E37" s="186">
        <v>0</v>
      </c>
      <c r="F37" s="186">
        <v>0</v>
      </c>
      <c r="G37" s="183">
        <v>56480430</v>
      </c>
      <c r="H37" s="185">
        <v>656264910</v>
      </c>
      <c r="I37" s="186">
        <v>0</v>
      </c>
      <c r="J37" s="186">
        <v>0</v>
      </c>
      <c r="K37" s="195">
        <v>712745340</v>
      </c>
      <c r="L37" s="188">
        <v>56480434</v>
      </c>
    </row>
    <row r="38" spans="2:13" ht="14.1" customHeight="1" x14ac:dyDescent="0.15">
      <c r="B38" s="237" t="s">
        <v>12</v>
      </c>
      <c r="C38" s="237"/>
      <c r="D38" s="185">
        <v>6683726625</v>
      </c>
      <c r="E38" s="186">
        <v>0</v>
      </c>
      <c r="F38" s="186">
        <v>0</v>
      </c>
      <c r="G38" s="183">
        <v>1736054054</v>
      </c>
      <c r="H38" s="185">
        <v>3215622159</v>
      </c>
      <c r="I38" s="185">
        <v>44464379</v>
      </c>
      <c r="J38" s="186">
        <v>0</v>
      </c>
      <c r="K38" s="195">
        <v>11679867217</v>
      </c>
      <c r="L38" s="188">
        <v>18522924777</v>
      </c>
    </row>
    <row r="39" spans="2:13" ht="14.1" customHeight="1" x14ac:dyDescent="0.15">
      <c r="B39" s="236" t="s">
        <v>16</v>
      </c>
      <c r="C39" s="236"/>
      <c r="D39" s="198">
        <v>0</v>
      </c>
      <c r="E39" s="186">
        <v>0</v>
      </c>
      <c r="F39" s="186">
        <v>0</v>
      </c>
      <c r="G39" s="186">
        <v>0</v>
      </c>
      <c r="H39" s="186">
        <v>0</v>
      </c>
      <c r="I39" s="186">
        <v>0</v>
      </c>
      <c r="J39" s="186">
        <v>0</v>
      </c>
      <c r="K39" s="196">
        <v>0</v>
      </c>
      <c r="L39" s="188">
        <v>65585150</v>
      </c>
    </row>
    <row r="40" spans="2:13" ht="14.1" customHeight="1" x14ac:dyDescent="0.15">
      <c r="B40" s="237" t="s">
        <v>17</v>
      </c>
      <c r="C40" s="237"/>
      <c r="D40" s="183">
        <v>34606000</v>
      </c>
      <c r="E40" s="186">
        <v>0</v>
      </c>
      <c r="F40" s="186">
        <v>0</v>
      </c>
      <c r="G40" s="186">
        <v>0</v>
      </c>
      <c r="H40" s="183">
        <v>2750000</v>
      </c>
      <c r="I40" s="186">
        <v>0</v>
      </c>
      <c r="J40" s="186">
        <v>0</v>
      </c>
      <c r="K40" s="195">
        <v>37356000</v>
      </c>
      <c r="L40" s="188">
        <v>64656478</v>
      </c>
    </row>
    <row r="41" spans="2:13" ht="14.1" customHeight="1" x14ac:dyDescent="0.15">
      <c r="B41" s="239" t="s">
        <v>21</v>
      </c>
      <c r="C41" s="240"/>
      <c r="D41" s="185">
        <v>213768788</v>
      </c>
      <c r="E41" s="185">
        <v>125475623</v>
      </c>
      <c r="F41" s="185">
        <v>7711824</v>
      </c>
      <c r="G41" s="183">
        <v>225390410</v>
      </c>
      <c r="H41" s="185">
        <v>85354551</v>
      </c>
      <c r="I41" s="185">
        <v>15002812</v>
      </c>
      <c r="J41" s="185">
        <v>44284498</v>
      </c>
      <c r="K41" s="195">
        <v>716988506</v>
      </c>
      <c r="L41" s="188">
        <v>682789745</v>
      </c>
    </row>
    <row r="42" spans="2:13" ht="13.5" customHeight="1" x14ac:dyDescent="0.15">
      <c r="B42" s="238" t="s">
        <v>30</v>
      </c>
      <c r="C42" s="238"/>
      <c r="D42" s="185">
        <v>8131438907</v>
      </c>
      <c r="E42" s="185">
        <v>5721766044</v>
      </c>
      <c r="F42" s="185">
        <v>79339585</v>
      </c>
      <c r="G42" s="185">
        <v>3410564729</v>
      </c>
      <c r="H42" s="185">
        <v>4911800874</v>
      </c>
      <c r="I42" s="185">
        <v>513588141</v>
      </c>
      <c r="J42" s="185">
        <v>188803567</v>
      </c>
      <c r="K42" s="197">
        <v>22957301847</v>
      </c>
      <c r="L42" s="190">
        <v>27446354898</v>
      </c>
      <c r="M42" s="5">
        <f t="shared" ref="M42" si="0">SUM(M25,M35,M41)</f>
        <v>0</v>
      </c>
    </row>
    <row r="43" spans="2:13" ht="3" customHeight="1" x14ac:dyDescent="0.15"/>
    <row r="44" spans="2:13" ht="5.0999999999999996" customHeight="1" x14ac:dyDescent="0.15"/>
  </sheetData>
  <mergeCells count="46">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K23:K24"/>
    <mergeCell ref="B25:C25"/>
    <mergeCell ref="B26:C26"/>
    <mergeCell ref="G23:G24"/>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30"/>
  <sheetViews>
    <sheetView zoomScale="70" zoomScaleNormal="70" workbookViewId="0">
      <selection activeCell="J30" activeCellId="2" sqref="D9 B16 J30"/>
    </sheetView>
  </sheetViews>
  <sheetFormatPr defaultColWidth="8.875" defaultRowHeight="11.25" x14ac:dyDescent="0.15"/>
  <cols>
    <col min="1" max="1" width="61" style="13" bestFit="1" customWidth="1"/>
    <col min="2" max="11" width="15.375" style="13" customWidth="1"/>
    <col min="12" max="16384" width="8.875" style="13"/>
  </cols>
  <sheetData>
    <row r="1" spans="1:10" ht="21" x14ac:dyDescent="0.2">
      <c r="A1" s="12" t="s">
        <v>333</v>
      </c>
    </row>
    <row r="2" spans="1:10" ht="13.5" x14ac:dyDescent="0.15">
      <c r="A2" s="14"/>
    </row>
    <row r="3" spans="1:10" ht="13.5" x14ac:dyDescent="0.15">
      <c r="A3" s="14"/>
    </row>
    <row r="5" spans="1:10" ht="13.5" x14ac:dyDescent="0.15">
      <c r="A5" s="15" t="s">
        <v>31</v>
      </c>
      <c r="H5" s="16" t="s">
        <v>693</v>
      </c>
    </row>
    <row r="6" spans="1:10" ht="37.5" customHeight="1" x14ac:dyDescent="0.15">
      <c r="A6" s="17" t="s">
        <v>32</v>
      </c>
      <c r="B6" s="18" t="s">
        <v>33</v>
      </c>
      <c r="C6" s="18" t="s">
        <v>34</v>
      </c>
      <c r="D6" s="18" t="s">
        <v>35</v>
      </c>
      <c r="E6" s="18" t="s">
        <v>36</v>
      </c>
      <c r="F6" s="18" t="s">
        <v>37</v>
      </c>
      <c r="G6" s="18" t="s">
        <v>38</v>
      </c>
      <c r="H6" s="18" t="s">
        <v>39</v>
      </c>
    </row>
    <row r="7" spans="1:10" ht="25.5" customHeight="1" x14ac:dyDescent="0.15">
      <c r="A7" s="19" t="s">
        <v>40</v>
      </c>
      <c r="B7" s="99">
        <v>602</v>
      </c>
      <c r="C7" s="165">
        <v>1567</v>
      </c>
      <c r="D7" s="165">
        <f>B7*C7</f>
        <v>943334</v>
      </c>
      <c r="E7" s="165">
        <v>500</v>
      </c>
      <c r="F7" s="165">
        <f>B7*E7</f>
        <v>301000</v>
      </c>
      <c r="G7" s="165">
        <f>D7-F7</f>
        <v>642334</v>
      </c>
      <c r="H7" s="99">
        <v>301</v>
      </c>
    </row>
    <row r="8" spans="1:10" ht="25.5" customHeight="1" x14ac:dyDescent="0.15">
      <c r="A8" s="21" t="s">
        <v>41</v>
      </c>
      <c r="B8" s="99">
        <v>2222</v>
      </c>
      <c r="C8" s="165">
        <v>712</v>
      </c>
      <c r="D8" s="165">
        <f>B8*C8</f>
        <v>1582064</v>
      </c>
      <c r="E8" s="165">
        <v>500</v>
      </c>
      <c r="F8" s="165">
        <f>B8*E8</f>
        <v>1111000</v>
      </c>
      <c r="G8" s="165">
        <f>D8-F8</f>
        <v>471064</v>
      </c>
      <c r="H8" s="99">
        <v>1111</v>
      </c>
    </row>
    <row r="9" spans="1:10" ht="25.5" customHeight="1" x14ac:dyDescent="0.15">
      <c r="A9" s="22" t="s">
        <v>42</v>
      </c>
      <c r="B9" s="99">
        <f t="shared" ref="B9:H9" si="0">SUM(B7:B8)</f>
        <v>2824</v>
      </c>
      <c r="C9" s="165">
        <f t="shared" si="0"/>
        <v>2279</v>
      </c>
      <c r="D9" s="165">
        <f t="shared" si="0"/>
        <v>2525398</v>
      </c>
      <c r="E9" s="165">
        <f t="shared" si="0"/>
        <v>1000</v>
      </c>
      <c r="F9" s="165">
        <f t="shared" si="0"/>
        <v>1412000</v>
      </c>
      <c r="G9" s="165">
        <f t="shared" si="0"/>
        <v>1113398</v>
      </c>
      <c r="H9" s="99">
        <f t="shared" si="0"/>
        <v>1412</v>
      </c>
    </row>
    <row r="11" spans="1:10" ht="13.5" x14ac:dyDescent="0.15">
      <c r="A11" s="15" t="s">
        <v>43</v>
      </c>
      <c r="J11" s="16" t="s">
        <v>693</v>
      </c>
    </row>
    <row r="12" spans="1:10" ht="37.5" customHeight="1" x14ac:dyDescent="0.15">
      <c r="A12" s="17" t="s">
        <v>44</v>
      </c>
      <c r="B12" s="18" t="s">
        <v>45</v>
      </c>
      <c r="C12" s="18" t="s">
        <v>46</v>
      </c>
      <c r="D12" s="18" t="s">
        <v>47</v>
      </c>
      <c r="E12" s="18" t="s">
        <v>48</v>
      </c>
      <c r="F12" s="18" t="s">
        <v>49</v>
      </c>
      <c r="G12" s="18" t="s">
        <v>50</v>
      </c>
      <c r="H12" s="18" t="s">
        <v>51</v>
      </c>
      <c r="I12" s="18" t="s">
        <v>52</v>
      </c>
      <c r="J12" s="18" t="s">
        <v>39</v>
      </c>
    </row>
    <row r="13" spans="1:10" ht="25.5" customHeight="1" x14ac:dyDescent="0.15">
      <c r="A13" s="23" t="s">
        <v>477</v>
      </c>
      <c r="B13" s="165">
        <v>44460000</v>
      </c>
      <c r="C13" s="165">
        <v>2313638080</v>
      </c>
      <c r="D13" s="165">
        <v>7270442</v>
      </c>
      <c r="E13" s="165">
        <f>C13-D13</f>
        <v>2306367638</v>
      </c>
      <c r="F13" s="165">
        <v>846720000</v>
      </c>
      <c r="G13" s="167">
        <f>B13/F13</f>
        <v>5.2508503401360547E-2</v>
      </c>
      <c r="H13" s="165">
        <f>E13*G13</f>
        <v>121103912.96471089</v>
      </c>
      <c r="I13" s="165">
        <v>0</v>
      </c>
      <c r="J13" s="99">
        <v>44460</v>
      </c>
    </row>
    <row r="14" spans="1:10" ht="25.5" customHeight="1" x14ac:dyDescent="0.15">
      <c r="A14" s="23" t="s">
        <v>478</v>
      </c>
      <c r="B14" s="165">
        <v>50000000</v>
      </c>
      <c r="C14" s="165">
        <v>275775226</v>
      </c>
      <c r="D14" s="165">
        <v>117392407</v>
      </c>
      <c r="E14" s="165">
        <f t="shared" ref="E14:E15" si="1">C14-D14</f>
        <v>158382819</v>
      </c>
      <c r="F14" s="165">
        <v>50000000</v>
      </c>
      <c r="G14" s="167">
        <f t="shared" ref="G14:G15" si="2">B14/F14</f>
        <v>1</v>
      </c>
      <c r="H14" s="165">
        <f t="shared" ref="H14:H15" si="3">E14*G14</f>
        <v>158382819</v>
      </c>
      <c r="I14" s="165">
        <v>0</v>
      </c>
      <c r="J14" s="99">
        <v>50000</v>
      </c>
    </row>
    <row r="15" spans="1:10" ht="25.5" customHeight="1" x14ac:dyDescent="0.15">
      <c r="A15" s="23" t="s">
        <v>479</v>
      </c>
      <c r="B15" s="165">
        <v>58841000</v>
      </c>
      <c r="C15" s="165">
        <v>1187678292</v>
      </c>
      <c r="D15" s="165">
        <v>382397553</v>
      </c>
      <c r="E15" s="165">
        <f t="shared" si="1"/>
        <v>805280739</v>
      </c>
      <c r="F15" s="165">
        <v>58841000</v>
      </c>
      <c r="G15" s="167">
        <f t="shared" si="2"/>
        <v>1</v>
      </c>
      <c r="H15" s="165">
        <f t="shared" si="3"/>
        <v>805280739</v>
      </c>
      <c r="I15" s="165">
        <v>0</v>
      </c>
      <c r="J15" s="166"/>
    </row>
    <row r="16" spans="1:10" ht="25.5" customHeight="1" x14ac:dyDescent="0.15">
      <c r="A16" s="22" t="s">
        <v>42</v>
      </c>
      <c r="B16" s="170">
        <f>SUM(B13:B15)</f>
        <v>153301000</v>
      </c>
      <c r="C16" s="170">
        <f t="shared" ref="C16:J16" si="4">SUM(C13:C15)</f>
        <v>3777091598</v>
      </c>
      <c r="D16" s="170">
        <f t="shared" si="4"/>
        <v>507060402</v>
      </c>
      <c r="E16" s="170">
        <f t="shared" si="4"/>
        <v>3270031196</v>
      </c>
      <c r="F16" s="170">
        <f t="shared" si="4"/>
        <v>955561000</v>
      </c>
      <c r="G16" s="171"/>
      <c r="H16" s="170">
        <f t="shared" si="4"/>
        <v>1084767470.964711</v>
      </c>
      <c r="I16" s="170">
        <f t="shared" si="4"/>
        <v>0</v>
      </c>
      <c r="J16" s="20">
        <f t="shared" si="4"/>
        <v>94460</v>
      </c>
    </row>
    <row r="18" spans="1:11" ht="13.5" x14ac:dyDescent="0.15">
      <c r="A18" s="15" t="s">
        <v>53</v>
      </c>
      <c r="K18" s="16" t="s">
        <v>693</v>
      </c>
    </row>
    <row r="19" spans="1:11" ht="37.5" customHeight="1" x14ac:dyDescent="0.15">
      <c r="A19" s="17" t="s">
        <v>44</v>
      </c>
      <c r="B19" s="18" t="s">
        <v>54</v>
      </c>
      <c r="C19" s="18" t="s">
        <v>46</v>
      </c>
      <c r="D19" s="18" t="s">
        <v>47</v>
      </c>
      <c r="E19" s="18" t="s">
        <v>48</v>
      </c>
      <c r="F19" s="18" t="s">
        <v>49</v>
      </c>
      <c r="G19" s="18" t="s">
        <v>50</v>
      </c>
      <c r="H19" s="18" t="s">
        <v>51</v>
      </c>
      <c r="I19" s="18" t="s">
        <v>55</v>
      </c>
      <c r="J19" s="18" t="s">
        <v>56</v>
      </c>
      <c r="K19" s="18" t="s">
        <v>39</v>
      </c>
    </row>
    <row r="20" spans="1:11" ht="21.75" customHeight="1" x14ac:dyDescent="0.15">
      <c r="A20" s="25" t="s">
        <v>480</v>
      </c>
      <c r="B20" s="165">
        <v>195000</v>
      </c>
      <c r="C20" s="165">
        <v>11525612371</v>
      </c>
      <c r="D20" s="165">
        <v>4671614656</v>
      </c>
      <c r="E20" s="165">
        <f>C20-D20</f>
        <v>6853997715</v>
      </c>
      <c r="F20" s="165">
        <v>150000000</v>
      </c>
      <c r="G20" s="169">
        <f>B20/F20</f>
        <v>1.2999999999999999E-3</v>
      </c>
      <c r="H20" s="165">
        <f>E20*G20</f>
        <v>8910197.0295000002</v>
      </c>
      <c r="I20" s="165">
        <v>0</v>
      </c>
      <c r="J20" s="165">
        <f>B20-I20</f>
        <v>195000</v>
      </c>
      <c r="K20" s="99">
        <v>195</v>
      </c>
    </row>
    <row r="21" spans="1:11" ht="21.75" customHeight="1" x14ac:dyDescent="0.15">
      <c r="A21" s="21" t="s">
        <v>481</v>
      </c>
      <c r="B21" s="165">
        <v>300000</v>
      </c>
      <c r="C21" s="165">
        <v>952799600</v>
      </c>
      <c r="D21" s="165">
        <v>610911059</v>
      </c>
      <c r="E21" s="165">
        <f t="shared" ref="E21:E29" si="5">C21-D21</f>
        <v>341888541</v>
      </c>
      <c r="F21" s="165">
        <v>176000000</v>
      </c>
      <c r="G21" s="169">
        <f t="shared" ref="G21:G29" si="6">B21/F21</f>
        <v>1.7045454545454545E-3</v>
      </c>
      <c r="H21" s="165">
        <f t="shared" ref="H21:H29" si="7">E21*G21</f>
        <v>582764.55852272722</v>
      </c>
      <c r="I21" s="165">
        <v>0</v>
      </c>
      <c r="J21" s="165">
        <f t="shared" ref="J21:J29" si="8">B21-I21</f>
        <v>300000</v>
      </c>
      <c r="K21" s="99">
        <v>300</v>
      </c>
    </row>
    <row r="22" spans="1:11" ht="21.75" customHeight="1" x14ac:dyDescent="0.15">
      <c r="A22" s="21" t="s">
        <v>482</v>
      </c>
      <c r="B22" s="165">
        <v>100000</v>
      </c>
      <c r="C22" s="165">
        <v>492935699</v>
      </c>
      <c r="D22" s="165">
        <v>145821163</v>
      </c>
      <c r="E22" s="165">
        <f t="shared" si="5"/>
        <v>347114536</v>
      </c>
      <c r="F22" s="165">
        <v>233631668</v>
      </c>
      <c r="G22" s="169">
        <f t="shared" si="6"/>
        <v>4.2802416665535254E-4</v>
      </c>
      <c r="H22" s="165">
        <f t="shared" si="7"/>
        <v>148573.41000535936</v>
      </c>
      <c r="I22" s="165">
        <v>0</v>
      </c>
      <c r="J22" s="165">
        <f t="shared" si="8"/>
        <v>100000</v>
      </c>
      <c r="K22" s="99">
        <v>100</v>
      </c>
    </row>
    <row r="23" spans="1:11" ht="21.75" customHeight="1" x14ac:dyDescent="0.15">
      <c r="A23" s="21" t="s">
        <v>483</v>
      </c>
      <c r="B23" s="165">
        <v>1440000</v>
      </c>
      <c r="C23" s="165">
        <v>1915029202</v>
      </c>
      <c r="D23" s="165">
        <v>451577734</v>
      </c>
      <c r="E23" s="165">
        <f t="shared" si="5"/>
        <v>1463451468</v>
      </c>
      <c r="F23" s="165">
        <v>41000000</v>
      </c>
      <c r="G23" s="169">
        <f t="shared" si="6"/>
        <v>3.5121951219512199E-2</v>
      </c>
      <c r="H23" s="165">
        <f t="shared" si="7"/>
        <v>51399271.071219519</v>
      </c>
      <c r="I23" s="165">
        <v>0</v>
      </c>
      <c r="J23" s="165">
        <f t="shared" si="8"/>
        <v>1440000</v>
      </c>
      <c r="K23" s="99">
        <v>1440</v>
      </c>
    </row>
    <row r="24" spans="1:11" ht="21.75" customHeight="1" x14ac:dyDescent="0.15">
      <c r="A24" s="21" t="s">
        <v>484</v>
      </c>
      <c r="B24" s="165">
        <v>25000</v>
      </c>
      <c r="C24" s="165">
        <v>696572000000</v>
      </c>
      <c r="D24" s="165">
        <v>669323000000</v>
      </c>
      <c r="E24" s="165">
        <f t="shared" si="5"/>
        <v>27249000000</v>
      </c>
      <c r="F24" s="165">
        <v>9080000000</v>
      </c>
      <c r="G24" s="169">
        <f t="shared" si="6"/>
        <v>2.7533039647577095E-6</v>
      </c>
      <c r="H24" s="165">
        <f t="shared" si="7"/>
        <v>75024.779735682823</v>
      </c>
      <c r="I24" s="165">
        <v>0</v>
      </c>
      <c r="J24" s="165">
        <f t="shared" si="8"/>
        <v>25000</v>
      </c>
      <c r="K24" s="99">
        <v>25</v>
      </c>
    </row>
    <row r="25" spans="1:11" ht="21.75" customHeight="1" x14ac:dyDescent="0.15">
      <c r="A25" s="21" t="s">
        <v>485</v>
      </c>
      <c r="B25" s="165">
        <v>10480000</v>
      </c>
      <c r="C25" s="165">
        <v>48566362765</v>
      </c>
      <c r="D25" s="165">
        <v>44910704646</v>
      </c>
      <c r="E25" s="165">
        <f t="shared" si="5"/>
        <v>3655658119</v>
      </c>
      <c r="F25" s="165">
        <v>2313120000</v>
      </c>
      <c r="G25" s="169">
        <f t="shared" si="6"/>
        <v>4.5306771806045516E-3</v>
      </c>
      <c r="H25" s="165">
        <f t="shared" si="7"/>
        <v>16562606.819845058</v>
      </c>
      <c r="I25" s="165">
        <v>0</v>
      </c>
      <c r="J25" s="165">
        <f t="shared" si="8"/>
        <v>10480000</v>
      </c>
      <c r="K25" s="99">
        <v>10480</v>
      </c>
    </row>
    <row r="26" spans="1:11" ht="21.75" customHeight="1" x14ac:dyDescent="0.15">
      <c r="A26" s="21" t="s">
        <v>486</v>
      </c>
      <c r="B26" s="165">
        <v>800000</v>
      </c>
      <c r="C26" s="165">
        <v>24834865000000</v>
      </c>
      <c r="D26" s="165">
        <v>24466761000000</v>
      </c>
      <c r="E26" s="165">
        <f t="shared" si="5"/>
        <v>368104000000</v>
      </c>
      <c r="F26" s="165">
        <v>16602000000</v>
      </c>
      <c r="G26" s="169">
        <f t="shared" si="6"/>
        <v>4.8186965425852308E-5</v>
      </c>
      <c r="H26" s="165">
        <f t="shared" si="7"/>
        <v>17737814.72111794</v>
      </c>
      <c r="I26" s="165">
        <v>0</v>
      </c>
      <c r="J26" s="165">
        <f t="shared" si="8"/>
        <v>800000</v>
      </c>
      <c r="K26" s="99">
        <v>800</v>
      </c>
    </row>
    <row r="27" spans="1:11" ht="21.75" customHeight="1" x14ac:dyDescent="0.15">
      <c r="A27" s="21" t="s">
        <v>487</v>
      </c>
      <c r="B27" s="165">
        <v>20000</v>
      </c>
      <c r="C27" s="165">
        <v>414965871</v>
      </c>
      <c r="D27" s="165">
        <v>283593761</v>
      </c>
      <c r="E27" s="165">
        <f t="shared" si="5"/>
        <v>131372110</v>
      </c>
      <c r="F27" s="165">
        <v>1810000</v>
      </c>
      <c r="G27" s="169">
        <f t="shared" si="6"/>
        <v>1.1049723756906077E-2</v>
      </c>
      <c r="H27" s="165">
        <f t="shared" si="7"/>
        <v>1451625.5248618785</v>
      </c>
      <c r="I27" s="165">
        <v>0</v>
      </c>
      <c r="J27" s="165">
        <f t="shared" si="8"/>
        <v>20000</v>
      </c>
      <c r="K27" s="99">
        <v>20</v>
      </c>
    </row>
    <row r="28" spans="1:11" ht="21.75" customHeight="1" x14ac:dyDescent="0.15">
      <c r="A28" s="21" t="s">
        <v>488</v>
      </c>
      <c r="B28" s="165">
        <v>15930000</v>
      </c>
      <c r="C28" s="165">
        <v>313841682836</v>
      </c>
      <c r="D28" s="165">
        <v>289618539294</v>
      </c>
      <c r="E28" s="165">
        <f t="shared" si="5"/>
        <v>24223143542</v>
      </c>
      <c r="F28" s="165">
        <v>21423000000</v>
      </c>
      <c r="G28" s="169">
        <f t="shared" si="6"/>
        <v>7.4359333426690937E-4</v>
      </c>
      <c r="H28" s="165">
        <f t="shared" si="7"/>
        <v>18012168.072821733</v>
      </c>
      <c r="I28" s="165">
        <v>0</v>
      </c>
      <c r="J28" s="165">
        <f t="shared" si="8"/>
        <v>15930000</v>
      </c>
      <c r="K28" s="99">
        <v>15930</v>
      </c>
    </row>
    <row r="29" spans="1:11" ht="21.75" customHeight="1" x14ac:dyDescent="0.15">
      <c r="A29" s="21" t="s">
        <v>489</v>
      </c>
      <c r="B29" s="165">
        <v>180000</v>
      </c>
      <c r="C29" s="165">
        <v>2236100492</v>
      </c>
      <c r="D29" s="165">
        <v>318637059</v>
      </c>
      <c r="E29" s="165">
        <f t="shared" si="5"/>
        <v>1917463433</v>
      </c>
      <c r="F29" s="165">
        <v>3000000</v>
      </c>
      <c r="G29" s="169">
        <f t="shared" si="6"/>
        <v>0.06</v>
      </c>
      <c r="H29" s="165">
        <f t="shared" si="7"/>
        <v>115047805.97999999</v>
      </c>
      <c r="I29" s="165">
        <v>0</v>
      </c>
      <c r="J29" s="165">
        <f t="shared" si="8"/>
        <v>180000</v>
      </c>
      <c r="K29" s="99">
        <v>180</v>
      </c>
    </row>
    <row r="30" spans="1:11" ht="21.75" customHeight="1" x14ac:dyDescent="0.15">
      <c r="A30" s="22" t="s">
        <v>42</v>
      </c>
      <c r="B30" s="165">
        <f>SUM(B20:B29)</f>
        <v>29470000</v>
      </c>
      <c r="C30" s="165">
        <f t="shared" ref="C30:E30" si="9">SUM(C20:C29)</f>
        <v>25911382488836</v>
      </c>
      <c r="D30" s="165">
        <f t="shared" si="9"/>
        <v>25477095399372</v>
      </c>
      <c r="E30" s="165">
        <f t="shared" si="9"/>
        <v>434287089464</v>
      </c>
      <c r="F30" s="165">
        <f>SUM(F20:F29)</f>
        <v>50023561668</v>
      </c>
      <c r="G30" s="165"/>
      <c r="H30" s="165">
        <f t="shared" ref="H30:J30" si="10">SUM(H20:H29)</f>
        <v>229927851.96762988</v>
      </c>
      <c r="I30" s="165">
        <f t="shared" si="10"/>
        <v>0</v>
      </c>
      <c r="J30" s="165">
        <f t="shared" si="10"/>
        <v>29470000</v>
      </c>
      <c r="K30" s="99">
        <v>29470</v>
      </c>
    </row>
  </sheetData>
  <phoneticPr fontId="2"/>
  <printOptions horizontalCentered="1"/>
  <pageMargins left="0.39370078740157483" right="0.39370078740157483" top="0.39370078740157483" bottom="0.39370078740157483" header="0.19685039370078741" footer="0.19685039370078741"/>
  <pageSetup paperSize="9" scale="83" fitToHeight="0" orientation="landscape" r:id="rId1"/>
  <headerFooter>
    <oddHeader xml:space="preserve">&amp;R&amp;9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20"/>
  <sheetViews>
    <sheetView workbookViewId="0">
      <selection activeCell="A2" sqref="A2"/>
    </sheetView>
  </sheetViews>
  <sheetFormatPr defaultColWidth="8.875" defaultRowHeight="11.25" x14ac:dyDescent="0.15"/>
  <cols>
    <col min="1" max="1" width="28.875" style="13" bestFit="1" customWidth="1"/>
    <col min="2" max="7" width="19.875" style="13" customWidth="1"/>
    <col min="8" max="16384" width="8.875" style="13"/>
  </cols>
  <sheetData>
    <row r="1" spans="1:7" ht="21" x14ac:dyDescent="0.2">
      <c r="A1" s="12" t="s">
        <v>334</v>
      </c>
    </row>
    <row r="2" spans="1:7" ht="13.5" x14ac:dyDescent="0.15">
      <c r="A2" s="14"/>
    </row>
    <row r="3" spans="1:7" ht="13.5" x14ac:dyDescent="0.15">
      <c r="A3" s="14"/>
    </row>
    <row r="4" spans="1:7" ht="13.5" x14ac:dyDescent="0.15">
      <c r="G4" s="16" t="s">
        <v>693</v>
      </c>
    </row>
    <row r="5" spans="1:7" ht="22.5" customHeight="1" x14ac:dyDescent="0.15">
      <c r="A5" s="17" t="s">
        <v>57</v>
      </c>
      <c r="B5" s="17" t="s">
        <v>58</v>
      </c>
      <c r="C5" s="17" t="s">
        <v>59</v>
      </c>
      <c r="D5" s="17" t="s">
        <v>60</v>
      </c>
      <c r="E5" s="17" t="s">
        <v>61</v>
      </c>
      <c r="F5" s="18" t="s">
        <v>62</v>
      </c>
      <c r="G5" s="18" t="s">
        <v>39</v>
      </c>
    </row>
    <row r="6" spans="1:7" ht="18" customHeight="1" x14ac:dyDescent="0.15">
      <c r="A6" s="24" t="s">
        <v>63</v>
      </c>
      <c r="B6" s="115"/>
      <c r="C6" s="115"/>
      <c r="D6" s="115"/>
      <c r="E6" s="115"/>
      <c r="F6" s="115"/>
      <c r="G6" s="115"/>
    </row>
    <row r="7" spans="1:7" ht="18" customHeight="1" x14ac:dyDescent="0.15">
      <c r="A7" s="24" t="s">
        <v>454</v>
      </c>
      <c r="B7" s="115">
        <v>1083240</v>
      </c>
      <c r="C7" s="115" t="s">
        <v>450</v>
      </c>
      <c r="D7" s="115" t="s">
        <v>450</v>
      </c>
      <c r="E7" s="115" t="s">
        <v>450</v>
      </c>
      <c r="F7" s="115">
        <f>SUM(B7:E7)</f>
        <v>1083240</v>
      </c>
      <c r="G7" s="115">
        <v>1083240</v>
      </c>
    </row>
    <row r="8" spans="1:7" ht="18" customHeight="1" x14ac:dyDescent="0.15">
      <c r="A8" s="24" t="s">
        <v>455</v>
      </c>
      <c r="B8" s="115">
        <v>1384849</v>
      </c>
      <c r="C8" s="115" t="s">
        <v>450</v>
      </c>
      <c r="D8" s="115" t="s">
        <v>450</v>
      </c>
      <c r="E8" s="115" t="s">
        <v>450</v>
      </c>
      <c r="F8" s="115">
        <f t="shared" ref="F8:F19" si="0">SUM(B8:E8)</f>
        <v>1384849</v>
      </c>
      <c r="G8" s="115">
        <v>1384849</v>
      </c>
    </row>
    <row r="9" spans="1:7" ht="18" customHeight="1" x14ac:dyDescent="0.15">
      <c r="A9" s="24" t="s">
        <v>456</v>
      </c>
      <c r="B9" s="115">
        <v>1220</v>
      </c>
      <c r="C9" s="115" t="s">
        <v>450</v>
      </c>
      <c r="D9" s="115" t="s">
        <v>450</v>
      </c>
      <c r="E9" s="115" t="s">
        <v>450</v>
      </c>
      <c r="F9" s="115">
        <f t="shared" si="0"/>
        <v>1220</v>
      </c>
      <c r="G9" s="115">
        <v>1220</v>
      </c>
    </row>
    <row r="10" spans="1:7" ht="18" customHeight="1" x14ac:dyDescent="0.15">
      <c r="A10" s="24" t="s">
        <v>457</v>
      </c>
      <c r="B10" s="115">
        <v>1000</v>
      </c>
      <c r="C10" s="115" t="s">
        <v>450</v>
      </c>
      <c r="D10" s="115" t="s">
        <v>450</v>
      </c>
      <c r="E10" s="115" t="s">
        <v>450</v>
      </c>
      <c r="F10" s="115">
        <f t="shared" si="0"/>
        <v>1000</v>
      </c>
      <c r="G10" s="115">
        <v>1000</v>
      </c>
    </row>
    <row r="11" spans="1:7" ht="18" customHeight="1" x14ac:dyDescent="0.15">
      <c r="A11" s="24" t="s">
        <v>458</v>
      </c>
      <c r="B11" s="115">
        <v>1306214</v>
      </c>
      <c r="C11" s="115" t="s">
        <v>450</v>
      </c>
      <c r="D11" s="115" t="s">
        <v>450</v>
      </c>
      <c r="E11" s="115" t="s">
        <v>450</v>
      </c>
      <c r="F11" s="115">
        <f t="shared" si="0"/>
        <v>1306214</v>
      </c>
      <c r="G11" s="115">
        <v>1305214</v>
      </c>
    </row>
    <row r="12" spans="1:7" ht="18" customHeight="1" x14ac:dyDescent="0.15">
      <c r="A12" s="24" t="s">
        <v>459</v>
      </c>
      <c r="B12" s="115">
        <v>237169</v>
      </c>
      <c r="C12" s="115" t="s">
        <v>450</v>
      </c>
      <c r="D12" s="115" t="s">
        <v>450</v>
      </c>
      <c r="E12" s="115" t="s">
        <v>450</v>
      </c>
      <c r="F12" s="115">
        <f t="shared" si="0"/>
        <v>237169</v>
      </c>
      <c r="G12" s="115">
        <v>237169</v>
      </c>
    </row>
    <row r="13" spans="1:7" ht="18" customHeight="1" x14ac:dyDescent="0.15">
      <c r="A13" s="24" t="s">
        <v>613</v>
      </c>
      <c r="B13" s="115">
        <v>7332</v>
      </c>
      <c r="C13" s="115"/>
      <c r="D13" s="115"/>
      <c r="E13" s="115"/>
      <c r="F13" s="115">
        <f t="shared" si="0"/>
        <v>7332</v>
      </c>
      <c r="G13" s="115">
        <v>7332</v>
      </c>
    </row>
    <row r="14" spans="1:7" ht="18" customHeight="1" x14ac:dyDescent="0.15">
      <c r="A14" s="26" t="s">
        <v>460</v>
      </c>
      <c r="B14" s="115"/>
      <c r="C14" s="115"/>
      <c r="D14" s="115"/>
      <c r="E14" s="115"/>
      <c r="F14" s="115"/>
      <c r="G14" s="115"/>
    </row>
    <row r="15" spans="1:7" ht="18" customHeight="1" x14ac:dyDescent="0.15">
      <c r="A15" s="24" t="s">
        <v>614</v>
      </c>
      <c r="B15" s="115">
        <v>440766</v>
      </c>
      <c r="C15" s="115">
        <v>0</v>
      </c>
      <c r="D15" s="115">
        <v>0</v>
      </c>
      <c r="E15" s="115">
        <v>0</v>
      </c>
      <c r="F15" s="115">
        <f t="shared" si="0"/>
        <v>440766</v>
      </c>
      <c r="G15" s="115">
        <v>440766</v>
      </c>
    </row>
    <row r="16" spans="1:7" ht="18" customHeight="1" x14ac:dyDescent="0.15">
      <c r="A16" s="24" t="s">
        <v>461</v>
      </c>
      <c r="B16" s="115"/>
      <c r="C16" s="115"/>
      <c r="D16" s="115"/>
      <c r="E16" s="115"/>
      <c r="F16" s="115"/>
      <c r="G16" s="115"/>
    </row>
    <row r="17" spans="1:7" ht="18" customHeight="1" x14ac:dyDescent="0.15">
      <c r="A17" s="24" t="s">
        <v>615</v>
      </c>
      <c r="B17" s="115">
        <v>248895</v>
      </c>
      <c r="C17" s="115">
        <v>0</v>
      </c>
      <c r="D17" s="115">
        <v>0</v>
      </c>
      <c r="E17" s="115">
        <v>0</v>
      </c>
      <c r="F17" s="115">
        <f t="shared" si="0"/>
        <v>248895</v>
      </c>
      <c r="G17" s="115">
        <v>248895</v>
      </c>
    </row>
    <row r="18" spans="1:7" ht="18" customHeight="1" x14ac:dyDescent="0.15">
      <c r="A18" s="26" t="s">
        <v>462</v>
      </c>
      <c r="B18" s="115"/>
      <c r="C18" s="115"/>
      <c r="D18" s="115"/>
      <c r="E18" s="115"/>
      <c r="F18" s="115"/>
      <c r="G18" s="115"/>
    </row>
    <row r="19" spans="1:7" ht="18" customHeight="1" x14ac:dyDescent="0.15">
      <c r="A19" s="24" t="s">
        <v>616</v>
      </c>
      <c r="B19" s="115">
        <v>210750</v>
      </c>
      <c r="C19" s="115">
        <v>0</v>
      </c>
      <c r="D19" s="115">
        <v>0</v>
      </c>
      <c r="E19" s="115">
        <v>0</v>
      </c>
      <c r="F19" s="115">
        <f t="shared" si="0"/>
        <v>210750</v>
      </c>
      <c r="G19" s="115">
        <v>210750</v>
      </c>
    </row>
    <row r="20" spans="1:7" ht="18" customHeight="1" x14ac:dyDescent="0.15">
      <c r="A20" s="22" t="s">
        <v>42</v>
      </c>
      <c r="B20" s="115">
        <f>SUM(B7:B19)</f>
        <v>4921435</v>
      </c>
      <c r="C20" s="115">
        <f t="shared" ref="C20:F20" si="1">SUM(C7:C19)</f>
        <v>0</v>
      </c>
      <c r="D20" s="115">
        <f t="shared" si="1"/>
        <v>0</v>
      </c>
      <c r="E20" s="115">
        <f t="shared" si="1"/>
        <v>0</v>
      </c>
      <c r="F20" s="115">
        <f t="shared" si="1"/>
        <v>4921435</v>
      </c>
      <c r="G20" s="115">
        <f>SUM(G6:G19)</f>
        <v>4920435</v>
      </c>
    </row>
  </sheetData>
  <phoneticPr fontId="2"/>
  <printOptions horizontalCentered="1"/>
  <pageMargins left="0.39370078740157483" right="0.39370078740157483" top="0.98425196850393704" bottom="0.39370078740157483" header="0.19685039370078741" footer="0.19685039370078741"/>
  <pageSetup paperSize="9" scale="95" fitToHeight="0" orientation="landscape"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8C63-09BF-4D06-9B0E-0A070FF0C2E0}">
  <sheetPr>
    <pageSetUpPr fitToPage="1"/>
  </sheetPr>
  <dimension ref="A1:E45"/>
  <sheetViews>
    <sheetView workbookViewId="0">
      <selection activeCell="F75" sqref="F75"/>
    </sheetView>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5" ht="17.100000000000001" customHeight="1" x14ac:dyDescent="0.15">
      <c r="E1" s="140" t="s">
        <v>697</v>
      </c>
    </row>
    <row r="2" spans="1:5" ht="21" x14ac:dyDescent="0.15">
      <c r="A2" s="206" t="s">
        <v>737</v>
      </c>
      <c r="B2" s="207"/>
      <c r="C2" s="207"/>
      <c r="D2" s="207"/>
      <c r="E2" s="207"/>
    </row>
    <row r="3" spans="1:5" ht="13.5" x14ac:dyDescent="0.15">
      <c r="A3" s="208" t="s">
        <v>745</v>
      </c>
      <c r="B3" s="207"/>
      <c r="C3" s="207"/>
      <c r="D3" s="207"/>
      <c r="E3" s="207"/>
    </row>
    <row r="4" spans="1:5" ht="13.5" x14ac:dyDescent="0.15">
      <c r="A4" s="208" t="s">
        <v>746</v>
      </c>
      <c r="B4" s="207"/>
      <c r="C4" s="207"/>
      <c r="D4" s="207"/>
      <c r="E4" s="207"/>
    </row>
    <row r="5" spans="1:5" ht="17.100000000000001" customHeight="1" x14ac:dyDescent="0.15">
      <c r="A5" s="139"/>
      <c r="E5" s="138" t="s">
        <v>692</v>
      </c>
    </row>
    <row r="6" spans="1:5" ht="27" customHeight="1" x14ac:dyDescent="0.15">
      <c r="A6" s="216" t="s">
        <v>139</v>
      </c>
      <c r="B6" s="216"/>
      <c r="C6" s="216"/>
      <c r="D6" s="216" t="s">
        <v>114</v>
      </c>
      <c r="E6" s="216"/>
    </row>
    <row r="7" spans="1:5" ht="17.100000000000001" customHeight="1" x14ac:dyDescent="0.15">
      <c r="A7" s="213" t="s">
        <v>206</v>
      </c>
      <c r="B7" s="213"/>
      <c r="C7" s="213"/>
      <c r="D7" s="209">
        <v>6229355</v>
      </c>
      <c r="E7" s="210"/>
    </row>
    <row r="8" spans="1:5" ht="17.100000000000001" customHeight="1" x14ac:dyDescent="0.15">
      <c r="A8" s="213" t="s">
        <v>207</v>
      </c>
      <c r="B8" s="213"/>
      <c r="C8" s="213"/>
      <c r="D8" s="209">
        <v>2445560</v>
      </c>
      <c r="E8" s="210"/>
    </row>
    <row r="9" spans="1:5" ht="17.100000000000001" customHeight="1" x14ac:dyDescent="0.15">
      <c r="A9" s="213" t="s">
        <v>208</v>
      </c>
      <c r="B9" s="213"/>
      <c r="C9" s="213"/>
      <c r="D9" s="215">
        <v>852426</v>
      </c>
      <c r="E9" s="210"/>
    </row>
    <row r="10" spans="1:5" ht="17.100000000000001" customHeight="1" x14ac:dyDescent="0.15">
      <c r="A10" s="213" t="s">
        <v>209</v>
      </c>
      <c r="B10" s="213"/>
      <c r="C10" s="213"/>
      <c r="D10" s="209">
        <v>571771</v>
      </c>
      <c r="E10" s="210"/>
    </row>
    <row r="11" spans="1:5" ht="17.100000000000001" customHeight="1" x14ac:dyDescent="0.15">
      <c r="A11" s="213" t="s">
        <v>210</v>
      </c>
      <c r="B11" s="213"/>
      <c r="C11" s="213"/>
      <c r="D11" s="209">
        <v>46762</v>
      </c>
      <c r="E11" s="210"/>
    </row>
    <row r="12" spans="1:5" ht="17.100000000000001" customHeight="1" x14ac:dyDescent="0.15">
      <c r="A12" s="213" t="s">
        <v>211</v>
      </c>
      <c r="B12" s="213"/>
      <c r="C12" s="213"/>
      <c r="D12" s="209">
        <v>-25746</v>
      </c>
      <c r="E12" s="210"/>
    </row>
    <row r="13" spans="1:5" ht="17.100000000000001" customHeight="1" x14ac:dyDescent="0.15">
      <c r="A13" s="213" t="s">
        <v>171</v>
      </c>
      <c r="B13" s="213"/>
      <c r="C13" s="213"/>
      <c r="D13" s="209">
        <v>259640</v>
      </c>
      <c r="E13" s="210"/>
    </row>
    <row r="14" spans="1:5" ht="17.100000000000001" customHeight="1" x14ac:dyDescent="0.15">
      <c r="A14" s="213" t="s">
        <v>212</v>
      </c>
      <c r="B14" s="213"/>
      <c r="C14" s="213"/>
      <c r="D14" s="209">
        <v>1532285</v>
      </c>
      <c r="E14" s="210"/>
    </row>
    <row r="15" spans="1:5" ht="17.100000000000001" customHeight="1" x14ac:dyDescent="0.15">
      <c r="A15" s="213" t="s">
        <v>213</v>
      </c>
      <c r="B15" s="213"/>
      <c r="C15" s="213"/>
      <c r="D15" s="209">
        <v>968890</v>
      </c>
      <c r="E15" s="210"/>
    </row>
    <row r="16" spans="1:5" ht="17.100000000000001" customHeight="1" x14ac:dyDescent="0.15">
      <c r="A16" s="213" t="s">
        <v>214</v>
      </c>
      <c r="B16" s="213"/>
      <c r="C16" s="213"/>
      <c r="D16" s="209">
        <v>64790</v>
      </c>
      <c r="E16" s="210"/>
    </row>
    <row r="17" spans="1:5" ht="17.100000000000001" customHeight="1" x14ac:dyDescent="0.15">
      <c r="A17" s="213" t="s">
        <v>215</v>
      </c>
      <c r="B17" s="213"/>
      <c r="C17" s="213"/>
      <c r="D17" s="209">
        <v>498605</v>
      </c>
      <c r="E17" s="210"/>
    </row>
    <row r="18" spans="1:5" ht="17.100000000000001" customHeight="1" x14ac:dyDescent="0.15">
      <c r="A18" s="213" t="s">
        <v>171</v>
      </c>
      <c r="B18" s="213"/>
      <c r="C18" s="213"/>
      <c r="D18" s="209" t="s">
        <v>131</v>
      </c>
      <c r="E18" s="210"/>
    </row>
    <row r="19" spans="1:5" ht="17.100000000000001" customHeight="1" x14ac:dyDescent="0.15">
      <c r="A19" s="213" t="s">
        <v>216</v>
      </c>
      <c r="B19" s="213"/>
      <c r="C19" s="213"/>
      <c r="D19" s="215">
        <v>60849</v>
      </c>
      <c r="E19" s="210"/>
    </row>
    <row r="20" spans="1:5" ht="17.100000000000001" customHeight="1" x14ac:dyDescent="0.15">
      <c r="A20" s="213" t="s">
        <v>217</v>
      </c>
      <c r="B20" s="213"/>
      <c r="C20" s="213"/>
      <c r="D20" s="209">
        <v>18823</v>
      </c>
      <c r="E20" s="210"/>
    </row>
    <row r="21" spans="1:5" ht="17.100000000000001" customHeight="1" x14ac:dyDescent="0.15">
      <c r="A21" s="213" t="s">
        <v>218</v>
      </c>
      <c r="B21" s="213"/>
      <c r="C21" s="213"/>
      <c r="D21" s="209">
        <v>7890</v>
      </c>
      <c r="E21" s="210"/>
    </row>
    <row r="22" spans="1:5" ht="17.100000000000001" customHeight="1" x14ac:dyDescent="0.15">
      <c r="A22" s="213" t="s">
        <v>171</v>
      </c>
      <c r="B22" s="213"/>
      <c r="C22" s="213"/>
      <c r="D22" s="209">
        <v>34137</v>
      </c>
      <c r="E22" s="210"/>
    </row>
    <row r="23" spans="1:5" ht="17.100000000000001" customHeight="1" x14ac:dyDescent="0.15">
      <c r="A23" s="213" t="s">
        <v>219</v>
      </c>
      <c r="B23" s="213"/>
      <c r="C23" s="213"/>
      <c r="D23" s="209">
        <v>3783795</v>
      </c>
      <c r="E23" s="210"/>
    </row>
    <row r="24" spans="1:5" ht="17.100000000000001" customHeight="1" x14ac:dyDescent="0.15">
      <c r="A24" s="213" t="s">
        <v>220</v>
      </c>
      <c r="B24" s="213"/>
      <c r="C24" s="213"/>
      <c r="D24" s="209">
        <v>1416016</v>
      </c>
      <c r="E24" s="210"/>
    </row>
    <row r="25" spans="1:5" ht="17.100000000000001" customHeight="1" x14ac:dyDescent="0.15">
      <c r="A25" s="213" t="s">
        <v>221</v>
      </c>
      <c r="B25" s="213"/>
      <c r="C25" s="213"/>
      <c r="D25" s="209">
        <v>1155356</v>
      </c>
      <c r="E25" s="210"/>
    </row>
    <row r="26" spans="1:5" ht="17.100000000000001" customHeight="1" x14ac:dyDescent="0.15">
      <c r="A26" s="213" t="s">
        <v>222</v>
      </c>
      <c r="B26" s="213"/>
      <c r="C26" s="213"/>
      <c r="D26" s="209">
        <v>1205653</v>
      </c>
      <c r="E26" s="210"/>
    </row>
    <row r="27" spans="1:5" ht="17.100000000000001" customHeight="1" x14ac:dyDescent="0.15">
      <c r="A27" s="213" t="s">
        <v>183</v>
      </c>
      <c r="B27" s="213"/>
      <c r="C27" s="213"/>
      <c r="D27" s="209">
        <v>6770</v>
      </c>
      <c r="E27" s="210"/>
    </row>
    <row r="28" spans="1:5" ht="17.100000000000001" customHeight="1" x14ac:dyDescent="0.15">
      <c r="A28" s="213" t="s">
        <v>223</v>
      </c>
      <c r="B28" s="213"/>
      <c r="C28" s="213"/>
      <c r="D28" s="209">
        <v>194397</v>
      </c>
      <c r="E28" s="210"/>
    </row>
    <row r="29" spans="1:5" ht="17.100000000000001" customHeight="1" x14ac:dyDescent="0.15">
      <c r="A29" s="213" t="s">
        <v>224</v>
      </c>
      <c r="B29" s="213"/>
      <c r="C29" s="213"/>
      <c r="D29" s="209">
        <v>91318</v>
      </c>
      <c r="E29" s="210"/>
    </row>
    <row r="30" spans="1:5" ht="17.100000000000001" customHeight="1" x14ac:dyDescent="0.15">
      <c r="A30" s="213" t="s">
        <v>153</v>
      </c>
      <c r="B30" s="213"/>
      <c r="C30" s="213"/>
      <c r="D30" s="209">
        <v>103079</v>
      </c>
      <c r="E30" s="210"/>
    </row>
    <row r="31" spans="1:5" ht="17.100000000000001" customHeight="1" x14ac:dyDescent="0.15">
      <c r="A31" s="214" t="s">
        <v>225</v>
      </c>
      <c r="B31" s="214"/>
      <c r="C31" s="214"/>
      <c r="D31" s="211">
        <v>6034958</v>
      </c>
      <c r="E31" s="212"/>
    </row>
    <row r="32" spans="1:5" ht="17.100000000000001" customHeight="1" x14ac:dyDescent="0.15">
      <c r="A32" s="213" t="s">
        <v>226</v>
      </c>
      <c r="B32" s="213"/>
      <c r="C32" s="213"/>
      <c r="D32" s="209">
        <v>37884</v>
      </c>
      <c r="E32" s="210"/>
    </row>
    <row r="33" spans="1:5" ht="17.100000000000001" customHeight="1" x14ac:dyDescent="0.15">
      <c r="A33" s="213" t="s">
        <v>227</v>
      </c>
      <c r="B33" s="213"/>
      <c r="C33" s="213"/>
      <c r="D33" s="209" t="s">
        <v>131</v>
      </c>
      <c r="E33" s="210"/>
    </row>
    <row r="34" spans="1:5" ht="17.100000000000001" customHeight="1" x14ac:dyDescent="0.15">
      <c r="A34" s="213" t="s">
        <v>228</v>
      </c>
      <c r="B34" s="213"/>
      <c r="C34" s="213"/>
      <c r="D34" s="209">
        <v>15384</v>
      </c>
      <c r="E34" s="210"/>
    </row>
    <row r="35" spans="1:5" ht="17.100000000000001" customHeight="1" x14ac:dyDescent="0.15">
      <c r="A35" s="213" t="s">
        <v>229</v>
      </c>
      <c r="B35" s="213"/>
      <c r="C35" s="213"/>
      <c r="D35" s="209" t="s">
        <v>131</v>
      </c>
      <c r="E35" s="210"/>
    </row>
    <row r="36" spans="1:5" ht="17.100000000000001" customHeight="1" x14ac:dyDescent="0.15">
      <c r="A36" s="213" t="s">
        <v>230</v>
      </c>
      <c r="B36" s="213"/>
      <c r="C36" s="213"/>
      <c r="D36" s="209">
        <v>22500</v>
      </c>
      <c r="E36" s="210"/>
    </row>
    <row r="37" spans="1:5" ht="17.100000000000001" customHeight="1" x14ac:dyDescent="0.15">
      <c r="A37" s="213" t="s">
        <v>153</v>
      </c>
      <c r="B37" s="213"/>
      <c r="C37" s="213"/>
      <c r="D37" s="209" t="s">
        <v>131</v>
      </c>
      <c r="E37" s="210"/>
    </row>
    <row r="38" spans="1:5" ht="17.100000000000001" customHeight="1" x14ac:dyDescent="0.15">
      <c r="A38" s="213" t="s">
        <v>231</v>
      </c>
      <c r="B38" s="213"/>
      <c r="C38" s="213"/>
      <c r="D38" s="209">
        <v>137039</v>
      </c>
      <c r="E38" s="210"/>
    </row>
    <row r="39" spans="1:5" ht="17.100000000000001" customHeight="1" x14ac:dyDescent="0.15">
      <c r="A39" s="213" t="s">
        <v>232</v>
      </c>
      <c r="B39" s="213"/>
      <c r="C39" s="213"/>
      <c r="D39" s="209">
        <v>2632</v>
      </c>
      <c r="E39" s="210"/>
    </row>
    <row r="40" spans="1:5" ht="17.100000000000001" customHeight="1" x14ac:dyDescent="0.15">
      <c r="A40" s="213" t="s">
        <v>153</v>
      </c>
      <c r="B40" s="213"/>
      <c r="C40" s="213"/>
      <c r="D40" s="209">
        <v>134407</v>
      </c>
      <c r="E40" s="210"/>
    </row>
    <row r="41" spans="1:5" ht="17.100000000000001" customHeight="1" x14ac:dyDescent="0.15">
      <c r="A41" s="214" t="s">
        <v>130</v>
      </c>
      <c r="B41" s="214"/>
      <c r="C41" s="214"/>
      <c r="D41" s="211">
        <v>5935803</v>
      </c>
      <c r="E41" s="212"/>
    </row>
    <row r="42" spans="1:5" ht="17.100000000000001" customHeight="1" x14ac:dyDescent="0.15">
      <c r="A42" s="137"/>
      <c r="B42" s="137"/>
      <c r="C42" s="137"/>
      <c r="D42" s="137"/>
      <c r="E42" s="137"/>
    </row>
    <row r="43" spans="1:5" x14ac:dyDescent="0.15">
      <c r="A43" s="38" t="s">
        <v>695</v>
      </c>
    </row>
    <row r="44" spans="1:5" x14ac:dyDescent="0.15">
      <c r="A44" s="38" t="s">
        <v>694</v>
      </c>
    </row>
    <row r="45" spans="1:5" x14ac:dyDescent="0.15">
      <c r="A45" s="38"/>
    </row>
  </sheetData>
  <mergeCells count="75">
    <mergeCell ref="A2:E2"/>
    <mergeCell ref="A3:E3"/>
    <mergeCell ref="A4:E4"/>
    <mergeCell ref="A6:C6"/>
    <mergeCell ref="D6:E6"/>
    <mergeCell ref="A7:C7"/>
    <mergeCell ref="A8:C8"/>
    <mergeCell ref="A9:C9"/>
    <mergeCell ref="D7:E7"/>
    <mergeCell ref="D8:E8"/>
    <mergeCell ref="D9:E9"/>
    <mergeCell ref="A10:C10"/>
    <mergeCell ref="A11:C11"/>
    <mergeCell ref="A12:C12"/>
    <mergeCell ref="D10:E10"/>
    <mergeCell ref="D11:E11"/>
    <mergeCell ref="D12:E12"/>
    <mergeCell ref="A13:C13"/>
    <mergeCell ref="A14:C14"/>
    <mergeCell ref="A15:C15"/>
    <mergeCell ref="D13:E13"/>
    <mergeCell ref="D14:E14"/>
    <mergeCell ref="D15:E15"/>
    <mergeCell ref="A16:C16"/>
    <mergeCell ref="A17:C17"/>
    <mergeCell ref="A18:C18"/>
    <mergeCell ref="D16:E16"/>
    <mergeCell ref="D17:E17"/>
    <mergeCell ref="D18:E18"/>
    <mergeCell ref="A19:C19"/>
    <mergeCell ref="A20:C20"/>
    <mergeCell ref="A21:C21"/>
    <mergeCell ref="D19:E19"/>
    <mergeCell ref="D20:E20"/>
    <mergeCell ref="D21:E21"/>
    <mergeCell ref="A22:C22"/>
    <mergeCell ref="A23:C23"/>
    <mergeCell ref="A24:C24"/>
    <mergeCell ref="D22:E22"/>
    <mergeCell ref="D23:E23"/>
    <mergeCell ref="D24:E24"/>
    <mergeCell ref="A25:C25"/>
    <mergeCell ref="A26:C26"/>
    <mergeCell ref="A27:C27"/>
    <mergeCell ref="D25:E25"/>
    <mergeCell ref="D26:E26"/>
    <mergeCell ref="D27:E27"/>
    <mergeCell ref="A28:C28"/>
    <mergeCell ref="A29:C29"/>
    <mergeCell ref="A30:C30"/>
    <mergeCell ref="D28:E28"/>
    <mergeCell ref="D29:E29"/>
    <mergeCell ref="D30:E30"/>
    <mergeCell ref="A31:C31"/>
    <mergeCell ref="A32:C32"/>
    <mergeCell ref="A33:C33"/>
    <mergeCell ref="D31:E31"/>
    <mergeCell ref="D32:E32"/>
    <mergeCell ref="D33:E33"/>
    <mergeCell ref="A34:C34"/>
    <mergeCell ref="A35:C35"/>
    <mergeCell ref="A36:C36"/>
    <mergeCell ref="D34:E34"/>
    <mergeCell ref="D35:E35"/>
    <mergeCell ref="D36:E36"/>
    <mergeCell ref="A40:C40"/>
    <mergeCell ref="A41:C41"/>
    <mergeCell ref="A37:C37"/>
    <mergeCell ref="A38:C38"/>
    <mergeCell ref="A39:C39"/>
    <mergeCell ref="D40:E40"/>
    <mergeCell ref="D41:E41"/>
    <mergeCell ref="D37:E37"/>
    <mergeCell ref="D38:E38"/>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8"/>
  <sheetViews>
    <sheetView workbookViewId="0">
      <selection activeCell="C29" sqref="C29"/>
    </sheetView>
  </sheetViews>
  <sheetFormatPr defaultColWidth="8.875" defaultRowHeight="11.25" x14ac:dyDescent="0.15"/>
  <cols>
    <col min="1" max="1" width="30.875" style="13" customWidth="1"/>
    <col min="2" max="6" width="19.875" style="13" customWidth="1"/>
    <col min="7" max="16384" width="8.875" style="13"/>
  </cols>
  <sheetData>
    <row r="1" spans="1:6" ht="21" x14ac:dyDescent="0.2">
      <c r="A1" s="12" t="s">
        <v>335</v>
      </c>
    </row>
    <row r="2" spans="1:6" ht="13.5" x14ac:dyDescent="0.15">
      <c r="A2" s="14"/>
    </row>
    <row r="3" spans="1:6" ht="13.5" x14ac:dyDescent="0.15">
      <c r="A3" s="14"/>
    </row>
    <row r="4" spans="1:6" ht="13.5" x14ac:dyDescent="0.15">
      <c r="F4" s="16" t="s">
        <v>693</v>
      </c>
    </row>
    <row r="5" spans="1:6" ht="22.5" customHeight="1" x14ac:dyDescent="0.15">
      <c r="A5" s="251" t="s">
        <v>64</v>
      </c>
      <c r="B5" s="251" t="s">
        <v>65</v>
      </c>
      <c r="C5" s="251"/>
      <c r="D5" s="251" t="s">
        <v>66</v>
      </c>
      <c r="E5" s="251"/>
      <c r="F5" s="252" t="s">
        <v>67</v>
      </c>
    </row>
    <row r="6" spans="1:6" ht="22.5" customHeight="1" x14ac:dyDescent="0.15">
      <c r="A6" s="251"/>
      <c r="B6" s="17" t="s">
        <v>68</v>
      </c>
      <c r="C6" s="18" t="s">
        <v>69</v>
      </c>
      <c r="D6" s="17" t="s">
        <v>68</v>
      </c>
      <c r="E6" s="18" t="s">
        <v>69</v>
      </c>
      <c r="F6" s="251"/>
    </row>
    <row r="7" spans="1:6" ht="18" customHeight="1" x14ac:dyDescent="0.15">
      <c r="A7" s="24" t="s">
        <v>511</v>
      </c>
      <c r="B7" s="115">
        <v>34258</v>
      </c>
      <c r="C7" s="115">
        <v>0</v>
      </c>
      <c r="D7" s="115">
        <v>5148</v>
      </c>
      <c r="E7" s="115">
        <v>0</v>
      </c>
      <c r="F7" s="100"/>
    </row>
    <row r="8" spans="1:6" ht="18" customHeight="1" x14ac:dyDescent="0.15">
      <c r="A8" s="22" t="s">
        <v>42</v>
      </c>
      <c r="B8" s="115">
        <f>SUM(B7)</f>
        <v>34258</v>
      </c>
      <c r="C8" s="115">
        <f t="shared" ref="C8:E8" si="0">SUM(C7)</f>
        <v>0</v>
      </c>
      <c r="D8" s="115">
        <f t="shared" si="0"/>
        <v>5148</v>
      </c>
      <c r="E8" s="115">
        <f t="shared" si="0"/>
        <v>0</v>
      </c>
      <c r="F8" s="100"/>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39"/>
  <sheetViews>
    <sheetView workbookViewId="0">
      <selection activeCell="C40" sqref="C40"/>
    </sheetView>
  </sheetViews>
  <sheetFormatPr defaultColWidth="8.875" defaultRowHeight="11.25" x14ac:dyDescent="0.15"/>
  <cols>
    <col min="1" max="1" width="46.625" style="13" bestFit="1" customWidth="1"/>
    <col min="2" max="3" width="23.875" style="13" customWidth="1"/>
    <col min="4" max="16384" width="8.875" style="13"/>
  </cols>
  <sheetData>
    <row r="1" spans="1:3" ht="21" x14ac:dyDescent="0.2">
      <c r="A1" s="12" t="s">
        <v>336</v>
      </c>
    </row>
    <row r="2" spans="1:3" ht="13.5" x14ac:dyDescent="0.15">
      <c r="A2" s="14"/>
    </row>
    <row r="3" spans="1:3" ht="13.5" x14ac:dyDescent="0.15">
      <c r="A3" s="14"/>
    </row>
    <row r="4" spans="1:3" ht="13.5" x14ac:dyDescent="0.15">
      <c r="C4" s="16" t="s">
        <v>693</v>
      </c>
    </row>
    <row r="5" spans="1:3" ht="22.5" customHeight="1" x14ac:dyDescent="0.15">
      <c r="A5" s="85" t="s">
        <v>64</v>
      </c>
      <c r="B5" s="85" t="s">
        <v>68</v>
      </c>
      <c r="C5" s="85" t="s">
        <v>70</v>
      </c>
    </row>
    <row r="6" spans="1:3" ht="17.850000000000001" customHeight="1" x14ac:dyDescent="0.15">
      <c r="A6" s="87" t="s">
        <v>71</v>
      </c>
      <c r="B6" s="88"/>
      <c r="C6" s="88"/>
    </row>
    <row r="7" spans="1:3" ht="17.850000000000001" customHeight="1" x14ac:dyDescent="0.15">
      <c r="A7" s="101" t="s">
        <v>512</v>
      </c>
      <c r="B7" s="88">
        <v>1605</v>
      </c>
      <c r="C7" s="88">
        <v>232</v>
      </c>
    </row>
    <row r="8" spans="1:3" ht="17.850000000000001" customHeight="1" x14ac:dyDescent="0.15">
      <c r="A8" s="101" t="s">
        <v>513</v>
      </c>
      <c r="B8" s="88">
        <v>2496</v>
      </c>
      <c r="C8" s="88">
        <v>360</v>
      </c>
    </row>
    <row r="9" spans="1:3" ht="17.850000000000001" customHeight="1" thickBot="1" x14ac:dyDescent="0.2">
      <c r="A9" s="102" t="s">
        <v>72</v>
      </c>
      <c r="B9" s="103">
        <f>SUM(B7:B8)</f>
        <v>4101</v>
      </c>
      <c r="C9" s="103">
        <f>SUM(C7:C8)</f>
        <v>592</v>
      </c>
    </row>
    <row r="10" spans="1:3" ht="25.5" customHeight="1" thickTop="1" x14ac:dyDescent="0.15">
      <c r="A10" s="104" t="s">
        <v>549</v>
      </c>
      <c r="B10" s="88"/>
      <c r="C10" s="88"/>
    </row>
    <row r="11" spans="1:3" ht="17.850000000000001" customHeight="1" x14ac:dyDescent="0.15">
      <c r="A11" s="111" t="s">
        <v>550</v>
      </c>
      <c r="B11" s="88"/>
      <c r="C11" s="88"/>
    </row>
    <row r="12" spans="1:3" ht="17.850000000000001" customHeight="1" x14ac:dyDescent="0.15">
      <c r="A12" s="120" t="s">
        <v>551</v>
      </c>
      <c r="B12" s="88">
        <v>9234</v>
      </c>
      <c r="C12" s="88">
        <v>1332</v>
      </c>
    </row>
    <row r="13" spans="1:3" ht="17.850000000000001" customHeight="1" x14ac:dyDescent="0.15">
      <c r="A13" s="120" t="s">
        <v>552</v>
      </c>
      <c r="B13" s="88">
        <v>0</v>
      </c>
      <c r="C13" s="88">
        <v>0</v>
      </c>
    </row>
    <row r="14" spans="1:3" ht="17.850000000000001" customHeight="1" x14ac:dyDescent="0.15">
      <c r="A14" s="120" t="s">
        <v>553</v>
      </c>
      <c r="B14" s="88">
        <v>8603</v>
      </c>
      <c r="C14" s="88">
        <v>1241</v>
      </c>
    </row>
    <row r="15" spans="1:3" ht="17.850000000000001" customHeight="1" x14ac:dyDescent="0.15">
      <c r="A15" s="120" t="s">
        <v>554</v>
      </c>
      <c r="B15" s="88">
        <v>1106</v>
      </c>
      <c r="C15" s="88">
        <v>160</v>
      </c>
    </row>
    <row r="16" spans="1:3" ht="17.850000000000001" customHeight="1" x14ac:dyDescent="0.15">
      <c r="A16" s="120" t="s">
        <v>518</v>
      </c>
      <c r="B16" s="88">
        <v>6378</v>
      </c>
      <c r="C16" s="88">
        <v>920</v>
      </c>
    </row>
    <row r="17" spans="1:6" ht="17.850000000000001" customHeight="1" x14ac:dyDescent="0.15">
      <c r="A17" s="87" t="s">
        <v>555</v>
      </c>
      <c r="B17" s="88"/>
      <c r="C17" s="88"/>
      <c r="E17" s="119"/>
    </row>
    <row r="18" spans="1:6" ht="17.850000000000001" customHeight="1" x14ac:dyDescent="0.15">
      <c r="A18" s="120" t="s">
        <v>556</v>
      </c>
      <c r="B18" s="88">
        <v>76094</v>
      </c>
      <c r="C18" s="88">
        <v>11361</v>
      </c>
    </row>
    <row r="19" spans="1:6" ht="17.850000000000001" customHeight="1" x14ac:dyDescent="0.15">
      <c r="A19" s="87" t="s">
        <v>557</v>
      </c>
      <c r="B19" s="88"/>
      <c r="C19" s="88"/>
      <c r="E19" s="119"/>
    </row>
    <row r="20" spans="1:6" ht="17.850000000000001" customHeight="1" x14ac:dyDescent="0.15">
      <c r="A20" s="120" t="s">
        <v>558</v>
      </c>
      <c r="B20" s="88">
        <v>6237</v>
      </c>
      <c r="C20" s="88">
        <v>1148</v>
      </c>
    </row>
    <row r="21" spans="1:6" ht="17.850000000000001" customHeight="1" x14ac:dyDescent="0.15">
      <c r="A21" s="87" t="s">
        <v>559</v>
      </c>
      <c r="B21" s="88"/>
      <c r="C21" s="88"/>
      <c r="E21" s="119"/>
    </row>
    <row r="22" spans="1:6" ht="17.850000000000001" customHeight="1" x14ac:dyDescent="0.15">
      <c r="A22" s="120" t="s">
        <v>560</v>
      </c>
      <c r="B22" s="88">
        <v>934</v>
      </c>
      <c r="C22" s="88">
        <v>75</v>
      </c>
    </row>
    <row r="23" spans="1:6" ht="17.850000000000001" customHeight="1" x14ac:dyDescent="0.15">
      <c r="A23" s="105" t="s">
        <v>561</v>
      </c>
      <c r="B23" s="106"/>
      <c r="C23" s="106"/>
      <c r="E23" s="119"/>
    </row>
    <row r="24" spans="1:6" ht="17.850000000000001" customHeight="1" x14ac:dyDescent="0.15">
      <c r="A24" s="121" t="s">
        <v>562</v>
      </c>
      <c r="B24" s="106">
        <v>74</v>
      </c>
      <c r="C24" s="106">
        <v>4</v>
      </c>
    </row>
    <row r="25" spans="1:6" ht="17.850000000000001" customHeight="1" x14ac:dyDescent="0.15">
      <c r="A25" s="87" t="s">
        <v>563</v>
      </c>
      <c r="B25" s="88"/>
      <c r="C25" s="88"/>
    </row>
    <row r="26" spans="1:6" ht="17.850000000000001" customHeight="1" x14ac:dyDescent="0.15">
      <c r="A26" s="87" t="s">
        <v>550</v>
      </c>
      <c r="B26" s="88"/>
      <c r="C26" s="88"/>
    </row>
    <row r="27" spans="1:6" ht="17.850000000000001" customHeight="1" x14ac:dyDescent="0.15">
      <c r="A27" s="120" t="s">
        <v>520</v>
      </c>
      <c r="B27" s="88">
        <v>13714</v>
      </c>
      <c r="C27" s="88">
        <v>1979</v>
      </c>
    </row>
    <row r="28" spans="1:6" ht="17.850000000000001" customHeight="1" x14ac:dyDescent="0.15">
      <c r="A28" s="120" t="s">
        <v>624</v>
      </c>
      <c r="B28" s="88">
        <v>45</v>
      </c>
      <c r="C28" s="88">
        <v>7</v>
      </c>
    </row>
    <row r="29" spans="1:6" ht="17.850000000000001" customHeight="1" x14ac:dyDescent="0.15">
      <c r="A29" s="120" t="s">
        <v>521</v>
      </c>
      <c r="B29" s="88">
        <v>307</v>
      </c>
      <c r="C29" s="88">
        <v>44</v>
      </c>
    </row>
    <row r="30" spans="1:6" ht="17.850000000000001" customHeight="1" x14ac:dyDescent="0.15">
      <c r="A30" s="105" t="s">
        <v>561</v>
      </c>
      <c r="B30" s="106"/>
      <c r="C30" s="106"/>
      <c r="E30" s="119"/>
    </row>
    <row r="31" spans="1:6" ht="17.850000000000001" customHeight="1" x14ac:dyDescent="0.15">
      <c r="A31" s="121" t="s">
        <v>564</v>
      </c>
      <c r="B31" s="106">
        <v>46</v>
      </c>
      <c r="C31" s="106">
        <v>3</v>
      </c>
    </row>
    <row r="32" spans="1:6" ht="17.850000000000001" customHeight="1" x14ac:dyDescent="0.15">
      <c r="A32" s="87" t="s">
        <v>573</v>
      </c>
      <c r="B32" s="99"/>
      <c r="C32" s="99"/>
      <c r="E32" s="142"/>
      <c r="F32" s="142"/>
    </row>
    <row r="33" spans="1:6" ht="17.850000000000001" customHeight="1" x14ac:dyDescent="0.15">
      <c r="A33" s="101"/>
      <c r="B33" s="99">
        <v>4076</v>
      </c>
      <c r="C33" s="99">
        <v>0</v>
      </c>
      <c r="E33" s="142"/>
      <c r="F33" s="142"/>
    </row>
    <row r="34" spans="1:6" ht="17.850000000000001" customHeight="1" x14ac:dyDescent="0.15">
      <c r="A34" s="87" t="s">
        <v>463</v>
      </c>
      <c r="B34" s="99"/>
      <c r="C34" s="99"/>
      <c r="E34" s="142"/>
      <c r="F34" s="142"/>
    </row>
    <row r="35" spans="1:6" ht="17.850000000000001" customHeight="1" x14ac:dyDescent="0.15">
      <c r="A35" s="101"/>
      <c r="B35" s="99">
        <v>3713</v>
      </c>
      <c r="C35" s="99">
        <v>0</v>
      </c>
      <c r="E35" s="142"/>
      <c r="F35" s="142"/>
    </row>
    <row r="36" spans="1:6" ht="17.850000000000001" customHeight="1" x14ac:dyDescent="0.15">
      <c r="A36" s="87" t="s">
        <v>575</v>
      </c>
      <c r="B36" s="99"/>
      <c r="C36" s="99"/>
      <c r="E36" s="142"/>
      <c r="F36" s="142"/>
    </row>
    <row r="37" spans="1:6" ht="17.850000000000001" customHeight="1" x14ac:dyDescent="0.15">
      <c r="A37" s="101"/>
      <c r="B37" s="99">
        <v>679</v>
      </c>
      <c r="C37" s="99">
        <v>0</v>
      </c>
      <c r="E37" s="142"/>
      <c r="F37" s="142"/>
    </row>
    <row r="38" spans="1:6" ht="17.850000000000001" customHeight="1" thickBot="1" x14ac:dyDescent="0.2">
      <c r="A38" s="102" t="s">
        <v>72</v>
      </c>
      <c r="B38" s="103">
        <f>SUM(B12:B37)</f>
        <v>131240</v>
      </c>
      <c r="C38" s="103">
        <f>SUM(C12:C31)</f>
        <v>18274</v>
      </c>
    </row>
    <row r="39" spans="1:6" ht="17.850000000000001" customHeight="1" thickTop="1" x14ac:dyDescent="0.15">
      <c r="A39" s="89" t="s">
        <v>42</v>
      </c>
      <c r="B39" s="88">
        <f>B9+B38</f>
        <v>135341</v>
      </c>
      <c r="C39" s="88">
        <f>C9+C38</f>
        <v>18866</v>
      </c>
    </row>
  </sheetData>
  <phoneticPr fontId="2"/>
  <printOptions horizontalCentered="1"/>
  <pageMargins left="0.39370078740157483" right="0.39370078740157483" top="0.59055118110236227" bottom="0.39370078740157483" header="0.19685039370078741" footer="0.19685039370078741"/>
  <pageSetup paperSize="9" scale="81" orientation="landscape" r:id="rId1"/>
  <headerFooter>
    <oddHeader xml:space="preserve">&amp;R&amp;9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36"/>
  <sheetViews>
    <sheetView workbookViewId="0"/>
  </sheetViews>
  <sheetFormatPr defaultColWidth="8.875" defaultRowHeight="11.25" x14ac:dyDescent="0.15"/>
  <cols>
    <col min="1" max="1" width="46.625" style="13" bestFit="1" customWidth="1"/>
    <col min="2" max="3" width="23.875" style="13" customWidth="1"/>
    <col min="4" max="4" width="8.875" style="13"/>
    <col min="5" max="5" width="8.875" style="142"/>
    <col min="6" max="16384" width="8.875" style="13"/>
  </cols>
  <sheetData>
    <row r="1" spans="1:6" ht="21" x14ac:dyDescent="0.2">
      <c r="A1" s="12" t="s">
        <v>337</v>
      </c>
    </row>
    <row r="2" spans="1:6" ht="13.5" x14ac:dyDescent="0.15">
      <c r="A2" s="14"/>
    </row>
    <row r="3" spans="1:6" ht="13.5" x14ac:dyDescent="0.15">
      <c r="A3" s="14"/>
    </row>
    <row r="4" spans="1:6" ht="13.5" x14ac:dyDescent="0.15">
      <c r="C4" s="16" t="s">
        <v>693</v>
      </c>
    </row>
    <row r="5" spans="1:6" ht="22.5" customHeight="1" x14ac:dyDescent="0.15">
      <c r="A5" s="85" t="s">
        <v>64</v>
      </c>
      <c r="B5" s="85" t="s">
        <v>68</v>
      </c>
      <c r="C5" s="85" t="s">
        <v>70</v>
      </c>
    </row>
    <row r="6" spans="1:6" ht="17.850000000000001" customHeight="1" x14ac:dyDescent="0.15">
      <c r="A6" s="87" t="s">
        <v>71</v>
      </c>
      <c r="B6" s="99"/>
      <c r="C6" s="99"/>
    </row>
    <row r="7" spans="1:6" ht="17.850000000000001" customHeight="1" x14ac:dyDescent="0.15">
      <c r="A7" s="101" t="s">
        <v>522</v>
      </c>
      <c r="B7" s="99">
        <v>108</v>
      </c>
      <c r="C7" s="99">
        <v>16</v>
      </c>
      <c r="F7" s="142"/>
    </row>
    <row r="8" spans="1:6" ht="17.850000000000001" customHeight="1" x14ac:dyDescent="0.15">
      <c r="A8" s="87"/>
      <c r="B8" s="99"/>
      <c r="C8" s="99"/>
      <c r="F8" s="142"/>
    </row>
    <row r="9" spans="1:6" ht="17.850000000000001" customHeight="1" thickBot="1" x14ac:dyDescent="0.2">
      <c r="A9" s="102" t="s">
        <v>72</v>
      </c>
      <c r="B9" s="151">
        <f>SUM(B7:B8)</f>
        <v>108</v>
      </c>
      <c r="C9" s="151">
        <f>SUM(C7:C8)</f>
        <v>16</v>
      </c>
      <c r="F9" s="142"/>
    </row>
    <row r="10" spans="1:6" ht="17.850000000000001" customHeight="1" thickTop="1" x14ac:dyDescent="0.15">
      <c r="A10" s="104" t="s">
        <v>549</v>
      </c>
      <c r="B10" s="99"/>
      <c r="C10" s="99"/>
      <c r="F10" s="142"/>
    </row>
    <row r="11" spans="1:6" ht="17.850000000000001" customHeight="1" x14ac:dyDescent="0.15">
      <c r="A11" s="87" t="s">
        <v>565</v>
      </c>
      <c r="B11" s="99"/>
      <c r="C11" s="99"/>
      <c r="F11" s="142"/>
    </row>
    <row r="12" spans="1:6" ht="17.850000000000001" customHeight="1" x14ac:dyDescent="0.15">
      <c r="A12" s="101" t="s">
        <v>514</v>
      </c>
      <c r="B12" s="99">
        <v>4844</v>
      </c>
      <c r="C12" s="99">
        <v>699</v>
      </c>
      <c r="F12" s="142"/>
    </row>
    <row r="13" spans="1:6" ht="17.850000000000001" customHeight="1" x14ac:dyDescent="0.15">
      <c r="A13" s="101" t="s">
        <v>515</v>
      </c>
      <c r="B13" s="99">
        <v>142</v>
      </c>
      <c r="C13" s="99">
        <v>20</v>
      </c>
      <c r="F13" s="142"/>
    </row>
    <row r="14" spans="1:6" ht="17.850000000000001" customHeight="1" x14ac:dyDescent="0.15">
      <c r="A14" s="101" t="s">
        <v>516</v>
      </c>
      <c r="B14" s="99">
        <v>4549</v>
      </c>
      <c r="C14" s="99">
        <v>656</v>
      </c>
      <c r="F14" s="142"/>
    </row>
    <row r="15" spans="1:6" ht="17.850000000000001" customHeight="1" x14ac:dyDescent="0.15">
      <c r="A15" s="101" t="s">
        <v>517</v>
      </c>
      <c r="B15" s="99">
        <v>590</v>
      </c>
      <c r="C15" s="99">
        <v>85</v>
      </c>
      <c r="F15" s="142"/>
    </row>
    <row r="16" spans="1:6" ht="17.850000000000001" customHeight="1" x14ac:dyDescent="0.15">
      <c r="A16" s="101" t="s">
        <v>625</v>
      </c>
      <c r="B16" s="99">
        <v>0</v>
      </c>
      <c r="C16" s="99">
        <v>0</v>
      </c>
      <c r="F16" s="142"/>
    </row>
    <row r="17" spans="1:6" ht="17.850000000000001" customHeight="1" x14ac:dyDescent="0.15">
      <c r="A17" s="87" t="s">
        <v>566</v>
      </c>
      <c r="B17" s="99"/>
      <c r="C17" s="99"/>
      <c r="F17" s="142"/>
    </row>
    <row r="18" spans="1:6" ht="17.850000000000001" customHeight="1" x14ac:dyDescent="0.15">
      <c r="A18" s="101" t="s">
        <v>567</v>
      </c>
      <c r="B18" s="99">
        <v>28649</v>
      </c>
      <c r="C18" s="99">
        <v>4277</v>
      </c>
      <c r="F18" s="142"/>
    </row>
    <row r="19" spans="1:6" ht="17.850000000000001" customHeight="1" x14ac:dyDescent="0.15">
      <c r="A19" s="87" t="s">
        <v>557</v>
      </c>
      <c r="B19" s="99"/>
      <c r="C19" s="99"/>
      <c r="F19" s="142"/>
    </row>
    <row r="20" spans="1:6" ht="17.850000000000001" customHeight="1" x14ac:dyDescent="0.15">
      <c r="A20" s="101" t="s">
        <v>568</v>
      </c>
      <c r="B20" s="99">
        <v>2132</v>
      </c>
      <c r="C20" s="99">
        <v>393</v>
      </c>
      <c r="F20" s="142"/>
    </row>
    <row r="21" spans="1:6" ht="17.850000000000001" customHeight="1" x14ac:dyDescent="0.15">
      <c r="A21" s="87" t="s">
        <v>569</v>
      </c>
      <c r="B21" s="99"/>
      <c r="C21" s="99"/>
      <c r="F21" s="142"/>
    </row>
    <row r="22" spans="1:6" ht="17.850000000000001" customHeight="1" x14ac:dyDescent="0.15">
      <c r="A22" s="101" t="s">
        <v>570</v>
      </c>
      <c r="B22" s="99">
        <v>992</v>
      </c>
      <c r="C22" s="99">
        <v>79</v>
      </c>
      <c r="F22" s="142"/>
    </row>
    <row r="23" spans="1:6" ht="17.850000000000001" customHeight="1" x14ac:dyDescent="0.15">
      <c r="A23" s="87" t="s">
        <v>563</v>
      </c>
      <c r="B23" s="99"/>
      <c r="C23" s="99"/>
      <c r="F23" s="142"/>
    </row>
    <row r="24" spans="1:6" ht="17.850000000000001" customHeight="1" x14ac:dyDescent="0.15">
      <c r="A24" s="87" t="s">
        <v>617</v>
      </c>
      <c r="B24" s="99"/>
      <c r="C24" s="99"/>
      <c r="F24" s="142"/>
    </row>
    <row r="25" spans="1:6" ht="17.850000000000001" customHeight="1" x14ac:dyDescent="0.15">
      <c r="A25" s="87" t="s">
        <v>626</v>
      </c>
      <c r="B25" s="99">
        <v>950</v>
      </c>
      <c r="C25" s="99">
        <v>137</v>
      </c>
      <c r="F25" s="142"/>
    </row>
    <row r="26" spans="1:6" ht="17.850000000000001" customHeight="1" x14ac:dyDescent="0.15">
      <c r="A26" s="87" t="s">
        <v>757</v>
      </c>
      <c r="B26" s="99">
        <v>4</v>
      </c>
      <c r="C26" s="99">
        <v>1</v>
      </c>
      <c r="F26" s="142"/>
    </row>
    <row r="27" spans="1:6" ht="17.850000000000001" customHeight="1" x14ac:dyDescent="0.15">
      <c r="A27" s="87" t="s">
        <v>571</v>
      </c>
      <c r="B27" s="99"/>
      <c r="C27" s="99"/>
      <c r="F27" s="142"/>
    </row>
    <row r="28" spans="1:6" ht="17.850000000000001" customHeight="1" x14ac:dyDescent="0.15">
      <c r="A28" s="101" t="s">
        <v>572</v>
      </c>
      <c r="B28" s="99">
        <v>2163</v>
      </c>
      <c r="C28" s="99">
        <v>130</v>
      </c>
      <c r="F28" s="142"/>
    </row>
    <row r="29" spans="1:6" ht="17.850000000000001" customHeight="1" x14ac:dyDescent="0.15">
      <c r="A29" s="87" t="s">
        <v>573</v>
      </c>
      <c r="B29" s="99"/>
      <c r="C29" s="99"/>
      <c r="F29" s="142"/>
    </row>
    <row r="30" spans="1:6" ht="17.850000000000001" customHeight="1" x14ac:dyDescent="0.15">
      <c r="A30" s="101" t="s">
        <v>574</v>
      </c>
      <c r="B30" s="99">
        <v>124327</v>
      </c>
      <c r="C30" s="99">
        <v>0</v>
      </c>
      <c r="F30" s="142"/>
    </row>
    <row r="31" spans="1:6" ht="17.850000000000001" customHeight="1" x14ac:dyDescent="0.15">
      <c r="A31" s="87" t="s">
        <v>463</v>
      </c>
      <c r="B31" s="99"/>
      <c r="C31" s="99"/>
      <c r="F31" s="142"/>
    </row>
    <row r="32" spans="1:6" ht="17.850000000000001" customHeight="1" x14ac:dyDescent="0.15">
      <c r="A32" s="101" t="s">
        <v>574</v>
      </c>
      <c r="B32" s="99">
        <v>45497</v>
      </c>
      <c r="C32" s="99">
        <v>0</v>
      </c>
      <c r="F32" s="142"/>
    </row>
    <row r="33" spans="1:6" ht="17.850000000000001" customHeight="1" x14ac:dyDescent="0.15">
      <c r="A33" s="87" t="s">
        <v>575</v>
      </c>
      <c r="B33" s="99"/>
      <c r="C33" s="99"/>
      <c r="F33" s="142"/>
    </row>
    <row r="34" spans="1:6" ht="17.850000000000001" customHeight="1" x14ac:dyDescent="0.15">
      <c r="A34" s="101" t="s">
        <v>574</v>
      </c>
      <c r="B34" s="99">
        <v>36143</v>
      </c>
      <c r="C34" s="99">
        <v>0</v>
      </c>
      <c r="F34" s="142"/>
    </row>
    <row r="35" spans="1:6" ht="17.850000000000001" customHeight="1" thickBot="1" x14ac:dyDescent="0.2">
      <c r="A35" s="102" t="s">
        <v>72</v>
      </c>
      <c r="B35" s="103">
        <f>SUM(B12:B34)</f>
        <v>250982</v>
      </c>
      <c r="C35" s="103">
        <f>SUM(C12:C34)</f>
        <v>6477</v>
      </c>
    </row>
    <row r="36" spans="1:6" ht="17.850000000000001" customHeight="1" thickTop="1" x14ac:dyDescent="0.15">
      <c r="A36" s="89" t="s">
        <v>42</v>
      </c>
      <c r="B36" s="88">
        <f>B9+B35</f>
        <v>251090</v>
      </c>
      <c r="C36" s="88">
        <f>C9+C35</f>
        <v>6493</v>
      </c>
    </row>
  </sheetData>
  <phoneticPr fontId="2"/>
  <printOptions horizontalCentered="1"/>
  <pageMargins left="0.39370078740157483" right="0.39370078740157483" top="0.39370078740157483" bottom="0.39370078740157483" header="0.19685039370078741" footer="0.19685039370078741"/>
  <pageSetup paperSize="9" scale="91" orientation="landscape" r:id="rId1"/>
  <headerFooter>
    <oddHeader xml:space="preserve">&amp;R&amp;9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23"/>
  <sheetViews>
    <sheetView workbookViewId="0"/>
  </sheetViews>
  <sheetFormatPr defaultColWidth="8.875" defaultRowHeight="11.25" x14ac:dyDescent="0.15"/>
  <cols>
    <col min="1" max="1" width="26.25" style="13" customWidth="1"/>
    <col min="2" max="2" width="14.875" style="13" customWidth="1"/>
    <col min="3" max="3" width="16.875" style="13" customWidth="1"/>
    <col min="4" max="11" width="14.875" style="13" customWidth="1"/>
    <col min="12" max="16384" width="8.875" style="13"/>
  </cols>
  <sheetData>
    <row r="1" spans="1:11" ht="21" x14ac:dyDescent="0.2">
      <c r="A1" s="12" t="s">
        <v>338</v>
      </c>
    </row>
    <row r="2" spans="1:11" ht="13.5" x14ac:dyDescent="0.15">
      <c r="A2" s="14"/>
    </row>
    <row r="3" spans="1:11" ht="13.5" x14ac:dyDescent="0.15">
      <c r="A3" s="14"/>
    </row>
    <row r="4" spans="1:11" ht="13.5" x14ac:dyDescent="0.15">
      <c r="K4" s="16" t="s">
        <v>693</v>
      </c>
    </row>
    <row r="5" spans="1:11" ht="22.5" customHeight="1" x14ac:dyDescent="0.15">
      <c r="A5" s="251" t="s">
        <v>57</v>
      </c>
      <c r="B5" s="255" t="s">
        <v>75</v>
      </c>
      <c r="C5" s="30"/>
      <c r="D5" s="251" t="s">
        <v>76</v>
      </c>
      <c r="E5" s="252" t="s">
        <v>77</v>
      </c>
      <c r="F5" s="252" t="s">
        <v>78</v>
      </c>
      <c r="G5" s="253" t="s">
        <v>79</v>
      </c>
      <c r="H5" s="255" t="s">
        <v>80</v>
      </c>
      <c r="I5" s="31"/>
      <c r="J5" s="32"/>
      <c r="K5" s="251" t="s">
        <v>61</v>
      </c>
    </row>
    <row r="6" spans="1:11" ht="22.5" customHeight="1" x14ac:dyDescent="0.15">
      <c r="A6" s="251"/>
      <c r="B6" s="251"/>
      <c r="C6" s="33" t="s">
        <v>81</v>
      </c>
      <c r="D6" s="251"/>
      <c r="E6" s="252"/>
      <c r="F6" s="251"/>
      <c r="G6" s="285"/>
      <c r="H6" s="251"/>
      <c r="I6" s="17" t="s">
        <v>82</v>
      </c>
      <c r="J6" s="17" t="s">
        <v>83</v>
      </c>
      <c r="K6" s="251"/>
    </row>
    <row r="7" spans="1:11" ht="21" customHeight="1" x14ac:dyDescent="0.15">
      <c r="A7" s="24" t="s">
        <v>84</v>
      </c>
      <c r="B7" s="115"/>
      <c r="C7" s="125"/>
      <c r="D7" s="115"/>
      <c r="E7" s="115"/>
      <c r="F7" s="115"/>
      <c r="G7" s="115"/>
      <c r="H7" s="115"/>
      <c r="I7" s="115"/>
      <c r="J7" s="115"/>
      <c r="K7" s="115"/>
    </row>
    <row r="8" spans="1:11" ht="21" customHeight="1" x14ac:dyDescent="0.15">
      <c r="A8" s="24" t="s">
        <v>700</v>
      </c>
      <c r="B8" s="115">
        <f t="shared" ref="B8:B17" si="0">SUM(D8:K8)</f>
        <v>169264</v>
      </c>
      <c r="C8" s="125">
        <v>36625</v>
      </c>
      <c r="D8" s="115">
        <v>169264</v>
      </c>
      <c r="E8" s="115">
        <v>0</v>
      </c>
      <c r="F8" s="115">
        <v>0</v>
      </c>
      <c r="G8" s="115">
        <v>0</v>
      </c>
      <c r="H8" s="115">
        <v>0</v>
      </c>
      <c r="I8" s="115">
        <v>0</v>
      </c>
      <c r="J8" s="115">
        <v>0</v>
      </c>
      <c r="K8" s="115">
        <v>0</v>
      </c>
    </row>
    <row r="9" spans="1:11" ht="21" customHeight="1" x14ac:dyDescent="0.15">
      <c r="A9" s="24" t="s">
        <v>701</v>
      </c>
      <c r="B9" s="115">
        <f t="shared" si="0"/>
        <v>17970</v>
      </c>
      <c r="C9" s="125">
        <v>12356</v>
      </c>
      <c r="D9" s="115">
        <v>17970</v>
      </c>
      <c r="E9" s="115">
        <v>0</v>
      </c>
      <c r="F9" s="115">
        <v>0</v>
      </c>
      <c r="G9" s="115">
        <v>0</v>
      </c>
      <c r="H9" s="115">
        <v>0</v>
      </c>
      <c r="I9" s="115">
        <v>0</v>
      </c>
      <c r="J9" s="115">
        <v>0</v>
      </c>
      <c r="K9" s="115">
        <v>0</v>
      </c>
    </row>
    <row r="10" spans="1:11" ht="21" customHeight="1" x14ac:dyDescent="0.15">
      <c r="A10" s="24" t="s">
        <v>702</v>
      </c>
      <c r="B10" s="115">
        <f t="shared" si="0"/>
        <v>0</v>
      </c>
      <c r="C10" s="125">
        <v>0</v>
      </c>
      <c r="D10" s="115">
        <v>0</v>
      </c>
      <c r="E10" s="115">
        <v>0</v>
      </c>
      <c r="F10" s="115">
        <v>0</v>
      </c>
      <c r="G10" s="115">
        <v>0</v>
      </c>
      <c r="H10" s="115">
        <v>0</v>
      </c>
      <c r="I10" s="115">
        <v>0</v>
      </c>
      <c r="J10" s="115">
        <v>0</v>
      </c>
      <c r="K10" s="115">
        <v>0</v>
      </c>
    </row>
    <row r="11" spans="1:11" ht="21" customHeight="1" x14ac:dyDescent="0.15">
      <c r="A11" s="24" t="s">
        <v>703</v>
      </c>
      <c r="B11" s="115">
        <f t="shared" si="0"/>
        <v>469057</v>
      </c>
      <c r="C11" s="125">
        <v>49154</v>
      </c>
      <c r="D11" s="115">
        <v>434969</v>
      </c>
      <c r="E11" s="115">
        <v>0</v>
      </c>
      <c r="F11" s="115">
        <v>8748</v>
      </c>
      <c r="G11" s="115">
        <v>25340</v>
      </c>
      <c r="H11" s="115">
        <v>0</v>
      </c>
      <c r="I11" s="115">
        <v>0</v>
      </c>
      <c r="J11" s="115">
        <v>0</v>
      </c>
      <c r="K11" s="115">
        <v>0</v>
      </c>
    </row>
    <row r="12" spans="1:11" ht="21" customHeight="1" x14ac:dyDescent="0.15">
      <c r="A12" s="24" t="s">
        <v>704</v>
      </c>
      <c r="B12" s="115">
        <f t="shared" si="0"/>
        <v>475867</v>
      </c>
      <c r="C12" s="125">
        <v>62445</v>
      </c>
      <c r="D12" s="115">
        <v>20574</v>
      </c>
      <c r="E12" s="115">
        <v>75885</v>
      </c>
      <c r="F12" s="115">
        <v>0</v>
      </c>
      <c r="G12" s="115">
        <v>379408</v>
      </c>
      <c r="H12" s="115">
        <v>0</v>
      </c>
      <c r="I12" s="115">
        <v>0</v>
      </c>
      <c r="J12" s="115">
        <v>0</v>
      </c>
      <c r="K12" s="115">
        <v>0</v>
      </c>
    </row>
    <row r="13" spans="1:11" ht="21" customHeight="1" x14ac:dyDescent="0.15">
      <c r="A13" s="24" t="s">
        <v>89</v>
      </c>
      <c r="B13" s="115">
        <f t="shared" si="0"/>
        <v>2744892</v>
      </c>
      <c r="C13" s="125">
        <v>158797</v>
      </c>
      <c r="D13" s="115">
        <v>2730277</v>
      </c>
      <c r="E13" s="115">
        <v>14615</v>
      </c>
      <c r="F13" s="115">
        <v>0</v>
      </c>
      <c r="G13" s="115">
        <v>0</v>
      </c>
      <c r="H13" s="115">
        <v>0</v>
      </c>
      <c r="I13" s="115">
        <v>0</v>
      </c>
      <c r="J13" s="115">
        <v>0</v>
      </c>
      <c r="K13" s="115">
        <v>0</v>
      </c>
    </row>
    <row r="14" spans="1:11" ht="21" customHeight="1" x14ac:dyDescent="0.15">
      <c r="A14" s="24" t="s">
        <v>464</v>
      </c>
      <c r="B14" s="115">
        <f t="shared" si="0"/>
        <v>1783534</v>
      </c>
      <c r="C14" s="125">
        <v>102644</v>
      </c>
      <c r="D14" s="115">
        <v>1585704</v>
      </c>
      <c r="E14" s="115">
        <v>189730</v>
      </c>
      <c r="F14" s="115">
        <v>0</v>
      </c>
      <c r="G14" s="115">
        <v>8100</v>
      </c>
      <c r="H14" s="115">
        <v>0</v>
      </c>
      <c r="I14" s="115">
        <v>0</v>
      </c>
      <c r="J14" s="115">
        <v>0</v>
      </c>
      <c r="K14" s="115">
        <v>0</v>
      </c>
    </row>
    <row r="15" spans="1:11" ht="21" customHeight="1" x14ac:dyDescent="0.15">
      <c r="A15" s="21" t="s">
        <v>467</v>
      </c>
      <c r="B15" s="115">
        <f t="shared" si="0"/>
        <v>976047</v>
      </c>
      <c r="C15" s="125">
        <v>175527</v>
      </c>
      <c r="D15" s="115">
        <v>848103</v>
      </c>
      <c r="E15" s="115">
        <v>121384</v>
      </c>
      <c r="F15" s="115">
        <v>0</v>
      </c>
      <c r="G15" s="115">
        <v>6560</v>
      </c>
      <c r="H15" s="115">
        <v>0</v>
      </c>
      <c r="I15" s="115">
        <v>0</v>
      </c>
      <c r="J15" s="115">
        <v>0</v>
      </c>
      <c r="K15" s="115">
        <v>0</v>
      </c>
    </row>
    <row r="16" spans="1:11" ht="21" customHeight="1" x14ac:dyDescent="0.15">
      <c r="A16" s="21" t="s">
        <v>466</v>
      </c>
      <c r="B16" s="115">
        <f t="shared" si="0"/>
        <v>426157</v>
      </c>
      <c r="C16" s="125">
        <v>14100</v>
      </c>
      <c r="D16" s="115">
        <v>400997</v>
      </c>
      <c r="E16" s="115">
        <v>16308</v>
      </c>
      <c r="F16" s="115">
        <v>0</v>
      </c>
      <c r="G16" s="115">
        <v>8852</v>
      </c>
      <c r="H16" s="115">
        <v>0</v>
      </c>
      <c r="I16" s="115">
        <v>0</v>
      </c>
      <c r="J16" s="115">
        <v>0</v>
      </c>
      <c r="K16" s="115">
        <v>0</v>
      </c>
    </row>
    <row r="17" spans="1:11" ht="21" customHeight="1" x14ac:dyDescent="0.15">
      <c r="A17" s="21" t="s">
        <v>465</v>
      </c>
      <c r="B17" s="115">
        <f t="shared" si="0"/>
        <v>3296538</v>
      </c>
      <c r="C17" s="125">
        <v>256266</v>
      </c>
      <c r="D17" s="115">
        <v>2495525</v>
      </c>
      <c r="E17" s="115">
        <v>280269</v>
      </c>
      <c r="F17" s="115">
        <v>0</v>
      </c>
      <c r="G17" s="115">
        <v>520744</v>
      </c>
      <c r="H17" s="115">
        <v>0</v>
      </c>
      <c r="I17" s="115">
        <v>0</v>
      </c>
      <c r="J17" s="115">
        <v>0</v>
      </c>
      <c r="K17" s="115">
        <v>0</v>
      </c>
    </row>
    <row r="18" spans="1:11" ht="21" customHeight="1" x14ac:dyDescent="0.15">
      <c r="A18" s="24" t="s">
        <v>85</v>
      </c>
      <c r="B18" s="115"/>
      <c r="C18" s="125"/>
      <c r="D18" s="115"/>
      <c r="E18" s="115"/>
      <c r="F18" s="115"/>
      <c r="G18" s="115"/>
      <c r="H18" s="115"/>
      <c r="I18" s="115"/>
      <c r="J18" s="115"/>
      <c r="K18" s="115"/>
    </row>
    <row r="19" spans="1:11" ht="21" customHeight="1" x14ac:dyDescent="0.15">
      <c r="A19" s="24" t="s">
        <v>86</v>
      </c>
      <c r="B19" s="115">
        <f>SUM(D19:K19)</f>
        <v>2417001</v>
      </c>
      <c r="C19" s="125">
        <v>237225</v>
      </c>
      <c r="D19" s="115">
        <v>1760478</v>
      </c>
      <c r="E19" s="115">
        <v>651610</v>
      </c>
      <c r="F19" s="115">
        <v>4913</v>
      </c>
      <c r="G19" s="115">
        <v>0</v>
      </c>
      <c r="H19" s="115">
        <v>0</v>
      </c>
      <c r="I19" s="115">
        <v>0</v>
      </c>
      <c r="J19" s="115">
        <v>0</v>
      </c>
      <c r="K19" s="115">
        <v>0</v>
      </c>
    </row>
    <row r="20" spans="1:11" ht="21" customHeight="1" x14ac:dyDescent="0.15">
      <c r="A20" s="24" t="s">
        <v>87</v>
      </c>
      <c r="B20" s="115">
        <f>SUM(D20:K20)</f>
        <v>9354</v>
      </c>
      <c r="C20" s="125">
        <v>3297</v>
      </c>
      <c r="D20" s="115">
        <v>9354</v>
      </c>
      <c r="E20" s="115">
        <v>0</v>
      </c>
      <c r="F20" s="115">
        <v>0</v>
      </c>
      <c r="G20" s="115">
        <v>0</v>
      </c>
      <c r="H20" s="115">
        <v>0</v>
      </c>
      <c r="I20" s="115">
        <v>0</v>
      </c>
      <c r="J20" s="115">
        <v>0</v>
      </c>
      <c r="K20" s="115">
        <v>0</v>
      </c>
    </row>
    <row r="21" spans="1:11" ht="21" customHeight="1" x14ac:dyDescent="0.15">
      <c r="A21" s="24" t="s">
        <v>88</v>
      </c>
      <c r="B21" s="115">
        <f>SUM(D21:K21)</f>
        <v>0</v>
      </c>
      <c r="C21" s="125"/>
      <c r="D21" s="115">
        <v>0</v>
      </c>
      <c r="E21" s="115">
        <v>0</v>
      </c>
      <c r="F21" s="115">
        <v>0</v>
      </c>
      <c r="G21" s="115">
        <v>0</v>
      </c>
      <c r="H21" s="115">
        <v>0</v>
      </c>
      <c r="I21" s="115">
        <v>0</v>
      </c>
      <c r="J21" s="115">
        <v>0</v>
      </c>
      <c r="K21" s="115">
        <v>0</v>
      </c>
    </row>
    <row r="22" spans="1:11" ht="21" customHeight="1" x14ac:dyDescent="0.15">
      <c r="A22" s="24" t="s">
        <v>89</v>
      </c>
      <c r="B22" s="115">
        <f>SUM(D22:K22)</f>
        <v>209223</v>
      </c>
      <c r="C22" s="125">
        <v>21353</v>
      </c>
      <c r="D22" s="115">
        <v>202282</v>
      </c>
      <c r="E22" s="115">
        <v>6941</v>
      </c>
      <c r="F22" s="115">
        <v>0</v>
      </c>
      <c r="G22" s="115">
        <v>0</v>
      </c>
      <c r="H22" s="115">
        <v>0</v>
      </c>
      <c r="I22" s="115">
        <v>0</v>
      </c>
      <c r="J22" s="115">
        <v>0</v>
      </c>
      <c r="K22" s="115">
        <v>0</v>
      </c>
    </row>
    <row r="23" spans="1:11" ht="21" customHeight="1" x14ac:dyDescent="0.15">
      <c r="A23" s="22" t="s">
        <v>315</v>
      </c>
      <c r="B23" s="115">
        <f>SUM(B7:B22)</f>
        <v>12994904</v>
      </c>
      <c r="C23" s="125">
        <f>SUM(C7:C22)</f>
        <v>1129789</v>
      </c>
      <c r="D23" s="115">
        <f t="shared" ref="D23:K23" si="1">SUM(D7:D22)</f>
        <v>10675497</v>
      </c>
      <c r="E23" s="115">
        <f t="shared" si="1"/>
        <v>1356742</v>
      </c>
      <c r="F23" s="115">
        <f t="shared" si="1"/>
        <v>13661</v>
      </c>
      <c r="G23" s="115">
        <f t="shared" si="1"/>
        <v>949004</v>
      </c>
      <c r="H23" s="115">
        <f t="shared" si="1"/>
        <v>0</v>
      </c>
      <c r="I23" s="115">
        <f t="shared" si="1"/>
        <v>0</v>
      </c>
      <c r="J23" s="115">
        <f t="shared" si="1"/>
        <v>0</v>
      </c>
      <c r="K23" s="115">
        <f t="shared" si="1"/>
        <v>0</v>
      </c>
    </row>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scale="74" fitToHeight="0" orientation="landscape" r:id="rId1"/>
  <headerFooter>
    <oddHeader xml:space="preserve">&amp;R&amp;9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
  <sheetViews>
    <sheetView workbookViewId="0"/>
  </sheetViews>
  <sheetFormatPr defaultColWidth="8.875" defaultRowHeight="11.25" x14ac:dyDescent="0.15"/>
  <cols>
    <col min="1" max="1" width="22.875" style="13" customWidth="1"/>
    <col min="2" max="9" width="12.875" style="13" customWidth="1"/>
    <col min="10" max="10" width="12" style="13" bestFit="1" customWidth="1"/>
    <col min="11" max="16384" width="8.875" style="13"/>
  </cols>
  <sheetData>
    <row r="1" spans="1:8" ht="21" x14ac:dyDescent="0.2">
      <c r="A1" s="12" t="s">
        <v>339</v>
      </c>
    </row>
    <row r="2" spans="1:8" ht="13.5" x14ac:dyDescent="0.15">
      <c r="A2" s="14"/>
    </row>
    <row r="3" spans="1:8" ht="13.5" x14ac:dyDescent="0.15">
      <c r="A3" s="14"/>
    </row>
    <row r="4" spans="1:8" ht="13.5" x14ac:dyDescent="0.15">
      <c r="H4" s="16" t="s">
        <v>693</v>
      </c>
    </row>
    <row r="5" spans="1:8" ht="37.5" customHeight="1" x14ac:dyDescent="0.15">
      <c r="A5" s="33" t="s">
        <v>75</v>
      </c>
      <c r="B5" s="17" t="s">
        <v>91</v>
      </c>
      <c r="C5" s="18" t="s">
        <v>92</v>
      </c>
      <c r="D5" s="18" t="s">
        <v>93</v>
      </c>
      <c r="E5" s="18" t="s">
        <v>94</v>
      </c>
      <c r="F5" s="18" t="s">
        <v>95</v>
      </c>
      <c r="G5" s="18" t="s">
        <v>96</v>
      </c>
      <c r="H5" s="17" t="s">
        <v>97</v>
      </c>
    </row>
    <row r="6" spans="1:8" ht="21" customHeight="1" x14ac:dyDescent="0.15">
      <c r="A6" s="34">
        <f>SUM(B6:H6)</f>
        <v>12994904</v>
      </c>
      <c r="B6" s="20">
        <f>8261217+2</f>
        <v>8261219</v>
      </c>
      <c r="C6" s="20">
        <v>1890829</v>
      </c>
      <c r="D6" s="20">
        <v>2573645</v>
      </c>
      <c r="E6" s="20">
        <v>118993</v>
      </c>
      <c r="F6" s="20">
        <v>90475</v>
      </c>
      <c r="G6" s="20">
        <v>25981</v>
      </c>
      <c r="H6" s="20">
        <v>33762</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6"/>
  <sheetViews>
    <sheetView workbookViewId="0"/>
  </sheetViews>
  <sheetFormatPr defaultColWidth="8.875" defaultRowHeight="11.25" x14ac:dyDescent="0.15"/>
  <cols>
    <col min="1" max="1" width="22.875" style="13" customWidth="1"/>
    <col min="2" max="10" width="12.875" style="13" customWidth="1"/>
    <col min="11" max="11" width="11" style="13" customWidth="1"/>
    <col min="12" max="16384" width="8.875" style="13"/>
  </cols>
  <sheetData>
    <row r="1" spans="1:10" ht="21" x14ac:dyDescent="0.2">
      <c r="A1" s="12" t="s">
        <v>340</v>
      </c>
    </row>
    <row r="2" spans="1:10" ht="13.5" x14ac:dyDescent="0.15">
      <c r="A2" s="14"/>
    </row>
    <row r="3" spans="1:10" ht="13.5" x14ac:dyDescent="0.15">
      <c r="A3" s="14"/>
    </row>
    <row r="4" spans="1:10" ht="13.5" x14ac:dyDescent="0.15">
      <c r="J4" s="16" t="s">
        <v>693</v>
      </c>
    </row>
    <row r="5" spans="1:10" ht="37.5" customHeight="1" x14ac:dyDescent="0.15">
      <c r="A5" s="33" t="s">
        <v>75</v>
      </c>
      <c r="B5" s="17" t="s">
        <v>98</v>
      </c>
      <c r="C5" s="18" t="s">
        <v>99</v>
      </c>
      <c r="D5" s="18" t="s">
        <v>100</v>
      </c>
      <c r="E5" s="18" t="s">
        <v>101</v>
      </c>
      <c r="F5" s="18" t="s">
        <v>102</v>
      </c>
      <c r="G5" s="18" t="s">
        <v>103</v>
      </c>
      <c r="H5" s="18" t="s">
        <v>104</v>
      </c>
      <c r="I5" s="18" t="s">
        <v>105</v>
      </c>
      <c r="J5" s="17" t="s">
        <v>106</v>
      </c>
    </row>
    <row r="6" spans="1:10" ht="21" customHeight="1" x14ac:dyDescent="0.15">
      <c r="A6" s="34">
        <f>SUM(B6:J6)</f>
        <v>12994904</v>
      </c>
      <c r="B6" s="20">
        <v>1129789</v>
      </c>
      <c r="C6" s="20">
        <v>1109336</v>
      </c>
      <c r="D6" s="20">
        <v>1088138</v>
      </c>
      <c r="E6" s="20">
        <v>1050275</v>
      </c>
      <c r="F6" s="20">
        <v>989583</v>
      </c>
      <c r="G6" s="20">
        <v>3765319</v>
      </c>
      <c r="H6" s="20">
        <v>2197953</v>
      </c>
      <c r="I6" s="20">
        <v>1104375</v>
      </c>
      <c r="J6" s="20">
        <v>560136</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8EBD-FC81-4F86-9C38-704DDC09932B}">
  <dimension ref="A1:I5"/>
  <sheetViews>
    <sheetView workbookViewId="0">
      <selection sqref="A1:I1"/>
    </sheetView>
  </sheetViews>
  <sheetFormatPr defaultColWidth="8.875" defaultRowHeight="11.25" x14ac:dyDescent="0.15"/>
  <cols>
    <col min="1" max="1" width="21.5" style="13" customWidth="1"/>
    <col min="2" max="8" width="12.875" style="13" customWidth="1"/>
    <col min="9" max="16384" width="8.875" style="13"/>
  </cols>
  <sheetData>
    <row r="1" spans="1:9" s="127" customFormat="1" ht="21" x14ac:dyDescent="0.15">
      <c r="A1" s="256" t="s">
        <v>655</v>
      </c>
      <c r="B1" s="256"/>
      <c r="C1" s="256"/>
      <c r="D1" s="256"/>
      <c r="E1" s="256"/>
      <c r="F1" s="256"/>
      <c r="G1" s="256"/>
      <c r="H1" s="256"/>
      <c r="I1" s="256"/>
    </row>
    <row r="2" spans="1:9" s="127" customFormat="1" ht="13.5" x14ac:dyDescent="0.15">
      <c r="A2" s="128"/>
      <c r="G2" s="129" t="s">
        <v>656</v>
      </c>
    </row>
    <row r="3" spans="1:9" s="127" customFormat="1" ht="22.5" customHeight="1" x14ac:dyDescent="0.15">
      <c r="A3" s="257" t="s">
        <v>657</v>
      </c>
      <c r="B3" s="257"/>
      <c r="C3" s="258" t="s">
        <v>658</v>
      </c>
      <c r="D3" s="258"/>
      <c r="E3" s="258"/>
      <c r="F3" s="258"/>
      <c r="G3" s="258"/>
    </row>
    <row r="4" spans="1:9" s="127" customFormat="1" ht="18" customHeight="1" x14ac:dyDescent="0.15">
      <c r="A4" s="259" t="s">
        <v>131</v>
      </c>
      <c r="B4" s="259"/>
      <c r="C4" s="259" t="s">
        <v>659</v>
      </c>
      <c r="D4" s="259"/>
      <c r="E4" s="259"/>
      <c r="F4" s="259"/>
      <c r="G4" s="259"/>
    </row>
    <row r="5" spans="1:9" s="127" customFormat="1" x14ac:dyDescent="0.15">
      <c r="A5" s="127" t="s">
        <v>660</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2"/>
  <sheetViews>
    <sheetView workbookViewId="0">
      <selection activeCell="A2" sqref="A2"/>
    </sheetView>
  </sheetViews>
  <sheetFormatPr defaultColWidth="8.875" defaultRowHeight="11.25" x14ac:dyDescent="0.15"/>
  <cols>
    <col min="1" max="1" width="20.5" style="13" customWidth="1"/>
    <col min="2" max="6" width="20.875" style="13" customWidth="1"/>
    <col min="7" max="16384" width="8.875" style="13"/>
  </cols>
  <sheetData>
    <row r="1" spans="1:6" ht="21" x14ac:dyDescent="0.2">
      <c r="A1" s="12" t="s">
        <v>341</v>
      </c>
    </row>
    <row r="2" spans="1:6" ht="13.5" x14ac:dyDescent="0.15">
      <c r="A2" s="14"/>
    </row>
    <row r="3" spans="1:6" ht="13.5" x14ac:dyDescent="0.15">
      <c r="A3" s="14"/>
    </row>
    <row r="4" spans="1:6" ht="13.5" x14ac:dyDescent="0.15">
      <c r="F4" s="16" t="s">
        <v>693</v>
      </c>
    </row>
    <row r="5" spans="1:6" ht="22.5" customHeight="1" x14ac:dyDescent="0.15">
      <c r="A5" s="251" t="s">
        <v>107</v>
      </c>
      <c r="B5" s="251" t="s">
        <v>108</v>
      </c>
      <c r="C5" s="251" t="s">
        <v>109</v>
      </c>
      <c r="D5" s="251" t="s">
        <v>110</v>
      </c>
      <c r="E5" s="251"/>
      <c r="F5" s="251" t="s">
        <v>73</v>
      </c>
    </row>
    <row r="6" spans="1:6" ht="22.5" customHeight="1" x14ac:dyDescent="0.15">
      <c r="A6" s="251"/>
      <c r="B6" s="251"/>
      <c r="C6" s="251"/>
      <c r="D6" s="17" t="s">
        <v>111</v>
      </c>
      <c r="E6" s="17" t="s">
        <v>61</v>
      </c>
      <c r="F6" s="251"/>
    </row>
    <row r="7" spans="1:6" s="83" customFormat="1" ht="18" customHeight="1" x14ac:dyDescent="0.15">
      <c r="A7" s="87" t="s">
        <v>524</v>
      </c>
      <c r="B7" s="99">
        <v>27465</v>
      </c>
      <c r="C7" s="99">
        <v>18866</v>
      </c>
      <c r="D7" s="99">
        <v>0</v>
      </c>
      <c r="E7" s="99">
        <v>27465</v>
      </c>
      <c r="F7" s="99">
        <f>B7+C7-D7-E7</f>
        <v>18866</v>
      </c>
    </row>
    <row r="8" spans="1:6" s="83" customFormat="1" ht="18" customHeight="1" x14ac:dyDescent="0.15">
      <c r="A8" s="87" t="s">
        <v>525</v>
      </c>
      <c r="B8" s="99">
        <v>6661</v>
      </c>
      <c r="C8" s="99">
        <v>6493</v>
      </c>
      <c r="D8" s="99">
        <v>0</v>
      </c>
      <c r="E8" s="99">
        <v>6661</v>
      </c>
      <c r="F8" s="99">
        <f t="shared" ref="F8:F11" si="0">B8+C8-D8-E8</f>
        <v>6493</v>
      </c>
    </row>
    <row r="9" spans="1:6" s="83" customFormat="1" ht="18" customHeight="1" x14ac:dyDescent="0.15">
      <c r="A9" s="87" t="s">
        <v>526</v>
      </c>
      <c r="B9" s="99">
        <v>1003006</v>
      </c>
      <c r="C9" s="99">
        <v>977260</v>
      </c>
      <c r="D9" s="99">
        <v>0</v>
      </c>
      <c r="E9" s="99">
        <v>1003006</v>
      </c>
      <c r="F9" s="99">
        <f t="shared" si="0"/>
        <v>977260</v>
      </c>
    </row>
    <row r="10" spans="1:6" s="83" customFormat="1" ht="18" customHeight="1" x14ac:dyDescent="0.15">
      <c r="A10" s="87" t="s">
        <v>527</v>
      </c>
      <c r="B10" s="99">
        <v>0</v>
      </c>
      <c r="C10" s="99">
        <v>22500</v>
      </c>
      <c r="D10" s="99">
        <v>0</v>
      </c>
      <c r="E10" s="99">
        <v>0</v>
      </c>
      <c r="F10" s="99">
        <f t="shared" si="0"/>
        <v>22500</v>
      </c>
    </row>
    <row r="11" spans="1:6" s="83" customFormat="1" ht="18" customHeight="1" x14ac:dyDescent="0.15">
      <c r="A11" s="87" t="s">
        <v>528</v>
      </c>
      <c r="B11" s="99">
        <v>89982</v>
      </c>
      <c r="C11" s="99">
        <v>90008</v>
      </c>
      <c r="D11" s="99">
        <v>89982</v>
      </c>
      <c r="E11" s="99">
        <v>0</v>
      </c>
      <c r="F11" s="99">
        <f t="shared" si="0"/>
        <v>90008</v>
      </c>
    </row>
    <row r="12" spans="1:6" s="83" customFormat="1" ht="18" customHeight="1" x14ac:dyDescent="0.15">
      <c r="A12" s="89" t="s">
        <v>42</v>
      </c>
      <c r="B12" s="99">
        <f>SUM(B7:B11)</f>
        <v>1127114</v>
      </c>
      <c r="C12" s="99">
        <f t="shared" ref="C12:F12" si="1">SUM(C7:C11)</f>
        <v>1115127</v>
      </c>
      <c r="D12" s="99">
        <f t="shared" si="1"/>
        <v>89982</v>
      </c>
      <c r="E12" s="99">
        <f t="shared" si="1"/>
        <v>1037132</v>
      </c>
      <c r="F12" s="99">
        <f t="shared" si="1"/>
        <v>1115127</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57"/>
  <sheetViews>
    <sheetView workbookViewId="0"/>
  </sheetViews>
  <sheetFormatPr defaultColWidth="8.875" defaultRowHeight="11.25" x14ac:dyDescent="0.15"/>
  <cols>
    <col min="1" max="1" width="28.5" style="13" customWidth="1"/>
    <col min="2" max="2" width="48.5" style="13" bestFit="1" customWidth="1"/>
    <col min="3" max="3" width="27.375" style="13" bestFit="1" customWidth="1"/>
    <col min="4" max="4" width="16.875" style="13" customWidth="1"/>
    <col min="5" max="5" width="43.5" style="13" bestFit="1" customWidth="1"/>
    <col min="6" max="6" width="8.875" style="13"/>
    <col min="7" max="7" width="10.125" style="13" bestFit="1" customWidth="1"/>
    <col min="8" max="16384" width="8.875" style="13"/>
  </cols>
  <sheetData>
    <row r="1" spans="1:13" ht="21" x14ac:dyDescent="0.2">
      <c r="A1" s="12" t="s">
        <v>343</v>
      </c>
    </row>
    <row r="2" spans="1:13" ht="13.5" x14ac:dyDescent="0.15">
      <c r="A2" s="14"/>
    </row>
    <row r="3" spans="1:13" ht="13.5" x14ac:dyDescent="0.15">
      <c r="A3" s="14"/>
    </row>
    <row r="4" spans="1:13" ht="13.5" x14ac:dyDescent="0.15">
      <c r="E4" s="16" t="s">
        <v>693</v>
      </c>
    </row>
    <row r="5" spans="1:13" ht="22.5" customHeight="1" x14ac:dyDescent="0.15">
      <c r="A5" s="17" t="s">
        <v>107</v>
      </c>
      <c r="B5" s="17" t="s">
        <v>134</v>
      </c>
      <c r="C5" s="17" t="s">
        <v>135</v>
      </c>
      <c r="D5" s="17" t="s">
        <v>114</v>
      </c>
      <c r="E5" s="17" t="s">
        <v>136</v>
      </c>
      <c r="M5" s="83"/>
    </row>
    <row r="6" spans="1:13" s="83" customFormat="1" ht="18" customHeight="1" x14ac:dyDescent="0.15">
      <c r="A6" s="286" t="s">
        <v>137</v>
      </c>
      <c r="B6" s="111"/>
      <c r="C6" s="111"/>
      <c r="D6" s="88"/>
      <c r="E6" s="111"/>
    </row>
    <row r="7" spans="1:13" s="83" customFormat="1" ht="18" customHeight="1" x14ac:dyDescent="0.15">
      <c r="A7" s="286"/>
      <c r="B7" s="111"/>
      <c r="C7" s="111"/>
      <c r="D7" s="88"/>
      <c r="E7" s="111"/>
    </row>
    <row r="8" spans="1:13" s="83" customFormat="1" ht="18" customHeight="1" x14ac:dyDescent="0.15">
      <c r="A8" s="265"/>
      <c r="B8" s="111"/>
      <c r="C8" s="111"/>
      <c r="D8" s="88"/>
      <c r="E8" s="111"/>
    </row>
    <row r="9" spans="1:13" s="83" customFormat="1" ht="18" customHeight="1" x14ac:dyDescent="0.15">
      <c r="A9" s="267"/>
      <c r="B9" s="89" t="s">
        <v>124</v>
      </c>
      <c r="C9" s="107"/>
      <c r="D9" s="88">
        <f>SUBTOTAL(9,D6:D8)</f>
        <v>0</v>
      </c>
      <c r="E9" s="130"/>
    </row>
    <row r="10" spans="1:13" s="83" customFormat="1" ht="18" customHeight="1" x14ac:dyDescent="0.15">
      <c r="A10" s="265" t="s">
        <v>138</v>
      </c>
      <c r="B10" s="87" t="s">
        <v>529</v>
      </c>
      <c r="C10" s="87" t="s">
        <v>767</v>
      </c>
      <c r="D10" s="88">
        <v>261500</v>
      </c>
      <c r="E10" s="111" t="s">
        <v>770</v>
      </c>
    </row>
    <row r="11" spans="1:13" s="83" customFormat="1" ht="18" customHeight="1" x14ac:dyDescent="0.15">
      <c r="A11" s="265"/>
      <c r="B11" s="87" t="s">
        <v>759</v>
      </c>
      <c r="C11" s="87"/>
      <c r="D11" s="88">
        <v>156200</v>
      </c>
      <c r="E11" s="111" t="s">
        <v>709</v>
      </c>
    </row>
    <row r="12" spans="1:13" s="83" customFormat="1" ht="18" customHeight="1" x14ac:dyDescent="0.15">
      <c r="A12" s="265"/>
      <c r="B12" s="87" t="s">
        <v>530</v>
      </c>
      <c r="C12" s="87" t="s">
        <v>768</v>
      </c>
      <c r="D12" s="88">
        <v>155446</v>
      </c>
      <c r="E12" s="111" t="s">
        <v>770</v>
      </c>
    </row>
    <row r="13" spans="1:13" s="83" customFormat="1" ht="18" customHeight="1" x14ac:dyDescent="0.15">
      <c r="A13" s="265"/>
      <c r="B13" s="87" t="s">
        <v>760</v>
      </c>
      <c r="C13" s="87"/>
      <c r="D13" s="88">
        <v>148500</v>
      </c>
      <c r="E13" s="111" t="s">
        <v>709</v>
      </c>
    </row>
    <row r="14" spans="1:13" s="83" customFormat="1" ht="18" customHeight="1" x14ac:dyDescent="0.15">
      <c r="A14" s="265"/>
      <c r="B14" s="87" t="s">
        <v>531</v>
      </c>
      <c r="C14" s="87" t="s">
        <v>618</v>
      </c>
      <c r="D14" s="88">
        <v>95648</v>
      </c>
      <c r="E14" s="111" t="s">
        <v>770</v>
      </c>
    </row>
    <row r="15" spans="1:13" s="83" customFormat="1" ht="18" customHeight="1" x14ac:dyDescent="0.15">
      <c r="A15" s="265"/>
      <c r="B15" s="87" t="s">
        <v>761</v>
      </c>
      <c r="C15" s="87"/>
      <c r="D15" s="88">
        <v>76346</v>
      </c>
      <c r="E15" s="111" t="s">
        <v>709</v>
      </c>
    </row>
    <row r="16" spans="1:13" s="83" customFormat="1" ht="18" customHeight="1" x14ac:dyDescent="0.15">
      <c r="A16" s="265"/>
      <c r="B16" s="87" t="s">
        <v>532</v>
      </c>
      <c r="C16" s="87" t="s">
        <v>363</v>
      </c>
      <c r="D16" s="88">
        <v>69817</v>
      </c>
      <c r="E16" s="111" t="s">
        <v>770</v>
      </c>
    </row>
    <row r="17" spans="1:8" s="83" customFormat="1" ht="18" customHeight="1" x14ac:dyDescent="0.15">
      <c r="A17" s="265"/>
      <c r="B17" s="87" t="s">
        <v>762</v>
      </c>
      <c r="C17" s="87" t="s">
        <v>769</v>
      </c>
      <c r="D17" s="88">
        <v>66108</v>
      </c>
      <c r="E17" s="111" t="s">
        <v>712</v>
      </c>
    </row>
    <row r="18" spans="1:8" s="83" customFormat="1" ht="18" customHeight="1" x14ac:dyDescent="0.15">
      <c r="A18" s="265"/>
      <c r="B18" s="87" t="s">
        <v>763</v>
      </c>
      <c r="C18" s="87"/>
      <c r="D18" s="88">
        <v>53129</v>
      </c>
      <c r="E18" s="111"/>
    </row>
    <row r="19" spans="1:8" s="83" customFormat="1" ht="18" customHeight="1" x14ac:dyDescent="0.15">
      <c r="A19" s="265"/>
      <c r="B19" s="87" t="s">
        <v>764</v>
      </c>
      <c r="C19" s="87"/>
      <c r="D19" s="88">
        <v>48742</v>
      </c>
      <c r="E19" s="111" t="s">
        <v>710</v>
      </c>
    </row>
    <row r="20" spans="1:8" s="83" customFormat="1" ht="18" customHeight="1" x14ac:dyDescent="0.15">
      <c r="A20" s="265"/>
      <c r="B20" s="87" t="s">
        <v>534</v>
      </c>
      <c r="C20" s="87"/>
      <c r="D20" s="88">
        <v>27778</v>
      </c>
      <c r="E20" s="111" t="s">
        <v>711</v>
      </c>
    </row>
    <row r="21" spans="1:8" s="83" customFormat="1" ht="18" customHeight="1" x14ac:dyDescent="0.15">
      <c r="A21" s="265"/>
      <c r="B21" s="87" t="s">
        <v>535</v>
      </c>
      <c r="C21" s="87" t="s">
        <v>619</v>
      </c>
      <c r="D21" s="88">
        <v>18838</v>
      </c>
      <c r="E21" s="111" t="s">
        <v>771</v>
      </c>
    </row>
    <row r="22" spans="1:8" s="83" customFormat="1" ht="18" customHeight="1" x14ac:dyDescent="0.15">
      <c r="A22" s="265"/>
      <c r="B22" s="87" t="s">
        <v>765</v>
      </c>
      <c r="C22" s="87"/>
      <c r="D22" s="88">
        <v>17970</v>
      </c>
      <c r="E22" s="111" t="s">
        <v>709</v>
      </c>
    </row>
    <row r="23" spans="1:8" s="83" customFormat="1" ht="18" customHeight="1" x14ac:dyDescent="0.15">
      <c r="A23" s="265"/>
      <c r="B23" s="87" t="s">
        <v>536</v>
      </c>
      <c r="C23" s="87" t="s">
        <v>620</v>
      </c>
      <c r="D23" s="88">
        <v>16727</v>
      </c>
      <c r="E23" s="111" t="s">
        <v>770</v>
      </c>
    </row>
    <row r="24" spans="1:8" s="83" customFormat="1" ht="18" customHeight="1" x14ac:dyDescent="0.15">
      <c r="A24" s="265"/>
      <c r="B24" s="87" t="s">
        <v>537</v>
      </c>
      <c r="C24" s="87" t="s">
        <v>365</v>
      </c>
      <c r="D24" s="88">
        <v>12450</v>
      </c>
      <c r="E24" s="111" t="s">
        <v>770</v>
      </c>
    </row>
    <row r="25" spans="1:8" s="83" customFormat="1" ht="18" customHeight="1" x14ac:dyDescent="0.15">
      <c r="A25" s="265"/>
      <c r="B25" s="87" t="s">
        <v>533</v>
      </c>
      <c r="C25" s="87"/>
      <c r="D25" s="88">
        <v>11761</v>
      </c>
      <c r="E25" s="111" t="s">
        <v>772</v>
      </c>
    </row>
    <row r="26" spans="1:8" s="83" customFormat="1" ht="18" customHeight="1" x14ac:dyDescent="0.15">
      <c r="A26" s="265"/>
      <c r="B26" s="87" t="s">
        <v>766</v>
      </c>
      <c r="C26" s="87"/>
      <c r="D26" s="88">
        <v>11400</v>
      </c>
      <c r="E26" s="111" t="s">
        <v>710</v>
      </c>
    </row>
    <row r="27" spans="1:8" s="83" customFormat="1" ht="18" customHeight="1" x14ac:dyDescent="0.15">
      <c r="A27" s="265"/>
      <c r="B27" s="87" t="s">
        <v>627</v>
      </c>
      <c r="C27" s="87" t="s">
        <v>367</v>
      </c>
      <c r="D27" s="88">
        <v>10162</v>
      </c>
      <c r="E27" s="111" t="s">
        <v>770</v>
      </c>
    </row>
    <row r="28" spans="1:8" s="83" customFormat="1" ht="18" customHeight="1" x14ac:dyDescent="0.15">
      <c r="A28" s="265"/>
      <c r="B28" s="87" t="s">
        <v>773</v>
      </c>
      <c r="C28" s="87"/>
      <c r="D28" s="88">
        <v>157494</v>
      </c>
      <c r="E28" s="111"/>
    </row>
    <row r="29" spans="1:8" s="83" customFormat="1" ht="18" customHeight="1" x14ac:dyDescent="0.15">
      <c r="A29" s="265"/>
      <c r="B29" s="108" t="s">
        <v>576</v>
      </c>
      <c r="C29" s="109"/>
      <c r="D29" s="110">
        <f>SUBTOTAL(9,D10:D28)</f>
        <v>1416016</v>
      </c>
      <c r="E29" s="131"/>
      <c r="H29" s="123"/>
    </row>
    <row r="30" spans="1:8" s="83" customFormat="1" ht="18" customHeight="1" x14ac:dyDescent="0.15">
      <c r="A30" s="265"/>
      <c r="B30" s="87" t="s">
        <v>577</v>
      </c>
      <c r="C30" s="111" t="s">
        <v>774</v>
      </c>
      <c r="D30" s="88">
        <v>922646</v>
      </c>
      <c r="E30" s="111" t="s">
        <v>775</v>
      </c>
    </row>
    <row r="31" spans="1:8" s="83" customFormat="1" ht="18" customHeight="1" x14ac:dyDescent="0.15">
      <c r="A31" s="265"/>
      <c r="B31" s="87" t="s">
        <v>621</v>
      </c>
      <c r="C31" s="111" t="s">
        <v>774</v>
      </c>
      <c r="D31" s="88">
        <v>336070</v>
      </c>
      <c r="E31" s="111" t="s">
        <v>621</v>
      </c>
    </row>
    <row r="32" spans="1:8" s="83" customFormat="1" ht="18" customHeight="1" x14ac:dyDescent="0.15">
      <c r="A32" s="265"/>
      <c r="B32" s="87" t="s">
        <v>622</v>
      </c>
      <c r="C32" s="111" t="s">
        <v>774</v>
      </c>
      <c r="D32" s="88">
        <v>122071</v>
      </c>
      <c r="E32" s="111" t="s">
        <v>622</v>
      </c>
    </row>
    <row r="33" spans="1:5" s="83" customFormat="1" ht="18" customHeight="1" x14ac:dyDescent="0.15">
      <c r="A33" s="265"/>
      <c r="B33" s="87" t="s">
        <v>578</v>
      </c>
      <c r="C33" s="111" t="s">
        <v>774</v>
      </c>
      <c r="D33" s="88">
        <v>114549</v>
      </c>
      <c r="E33" s="111" t="s">
        <v>776</v>
      </c>
    </row>
    <row r="34" spans="1:5" s="83" customFormat="1" ht="18" customHeight="1" x14ac:dyDescent="0.15">
      <c r="A34" s="265"/>
      <c r="B34" s="87" t="s">
        <v>629</v>
      </c>
      <c r="C34" s="111" t="s">
        <v>774</v>
      </c>
      <c r="D34" s="88">
        <v>77620</v>
      </c>
      <c r="E34" s="111" t="s">
        <v>579</v>
      </c>
    </row>
    <row r="35" spans="1:5" s="83" customFormat="1" ht="18" customHeight="1" x14ac:dyDescent="0.15">
      <c r="A35" s="265"/>
      <c r="B35" s="87" t="s">
        <v>630</v>
      </c>
      <c r="C35" s="111" t="s">
        <v>774</v>
      </c>
      <c r="D35" s="88">
        <v>8071</v>
      </c>
      <c r="E35" s="111" t="s">
        <v>777</v>
      </c>
    </row>
    <row r="36" spans="1:5" s="83" customFormat="1" ht="18" customHeight="1" x14ac:dyDescent="0.15">
      <c r="A36" s="265"/>
      <c r="B36" s="87" t="s">
        <v>538</v>
      </c>
      <c r="C36" s="111"/>
      <c r="D36" s="88">
        <v>12642</v>
      </c>
      <c r="E36" s="111"/>
    </row>
    <row r="37" spans="1:5" s="83" customFormat="1" ht="18" customHeight="1" x14ac:dyDescent="0.15">
      <c r="A37" s="265"/>
      <c r="B37" s="108" t="s">
        <v>580</v>
      </c>
      <c r="C37" s="109"/>
      <c r="D37" s="110">
        <f>SUBTOTAL(9,D30:D36)</f>
        <v>1593669</v>
      </c>
      <c r="E37" s="131"/>
    </row>
    <row r="38" spans="1:5" s="83" customFormat="1" ht="18" customHeight="1" x14ac:dyDescent="0.15">
      <c r="A38" s="265"/>
      <c r="B38" s="87" t="s">
        <v>581</v>
      </c>
      <c r="C38" s="87" t="s">
        <v>778</v>
      </c>
      <c r="D38" s="88">
        <v>161540</v>
      </c>
      <c r="E38" s="111"/>
    </row>
    <row r="39" spans="1:5" s="83" customFormat="1" ht="18" customHeight="1" x14ac:dyDescent="0.15">
      <c r="A39" s="265"/>
      <c r="B39" s="87" t="s">
        <v>631</v>
      </c>
      <c r="C39" s="87" t="s">
        <v>779</v>
      </c>
      <c r="D39" s="88">
        <v>2563</v>
      </c>
      <c r="E39" s="111"/>
    </row>
    <row r="40" spans="1:5" s="83" customFormat="1" ht="18" customHeight="1" x14ac:dyDescent="0.15">
      <c r="A40" s="265"/>
      <c r="B40" s="87" t="s">
        <v>120</v>
      </c>
      <c r="C40" s="87"/>
      <c r="D40" s="88">
        <v>418</v>
      </c>
      <c r="E40" s="111"/>
    </row>
    <row r="41" spans="1:5" s="83" customFormat="1" ht="18" customHeight="1" x14ac:dyDescent="0.15">
      <c r="A41" s="265"/>
      <c r="B41" s="108" t="s">
        <v>582</v>
      </c>
      <c r="C41" s="109"/>
      <c r="D41" s="110">
        <f>SUBTOTAL(9,D38:D40)</f>
        <v>164521</v>
      </c>
      <c r="E41" s="131"/>
    </row>
    <row r="42" spans="1:5" s="83" customFormat="1" ht="18" customHeight="1" x14ac:dyDescent="0.15">
      <c r="A42" s="265"/>
      <c r="B42" s="87" t="s">
        <v>583</v>
      </c>
      <c r="C42" s="87" t="s">
        <v>774</v>
      </c>
      <c r="D42" s="88">
        <v>695048</v>
      </c>
      <c r="E42" s="111" t="s">
        <v>780</v>
      </c>
    </row>
    <row r="43" spans="1:5" s="83" customFormat="1" ht="18" customHeight="1" x14ac:dyDescent="0.15">
      <c r="A43" s="265"/>
      <c r="B43" s="87" t="s">
        <v>584</v>
      </c>
      <c r="C43" s="87" t="s">
        <v>774</v>
      </c>
      <c r="D43" s="88">
        <v>378089</v>
      </c>
      <c r="E43" s="111" t="s">
        <v>781</v>
      </c>
    </row>
    <row r="44" spans="1:5" s="83" customFormat="1" ht="18" customHeight="1" x14ac:dyDescent="0.15">
      <c r="A44" s="265"/>
      <c r="B44" s="87" t="s">
        <v>585</v>
      </c>
      <c r="C44" s="87" t="s">
        <v>774</v>
      </c>
      <c r="D44" s="88">
        <v>281462</v>
      </c>
      <c r="E44" s="111" t="s">
        <v>782</v>
      </c>
    </row>
    <row r="45" spans="1:5" s="83" customFormat="1" ht="18" customHeight="1" x14ac:dyDescent="0.15">
      <c r="A45" s="265"/>
      <c r="B45" s="87" t="s">
        <v>538</v>
      </c>
      <c r="C45" s="87"/>
      <c r="D45" s="88">
        <v>273684</v>
      </c>
      <c r="E45" s="111"/>
    </row>
    <row r="46" spans="1:5" s="83" customFormat="1" ht="18" customHeight="1" x14ac:dyDescent="0.15">
      <c r="A46" s="265"/>
      <c r="B46" s="108" t="s">
        <v>586</v>
      </c>
      <c r="C46" s="109"/>
      <c r="D46" s="110">
        <f>SUBTOTAL(9,D42:D45)</f>
        <v>1628283</v>
      </c>
      <c r="E46" s="131"/>
    </row>
    <row r="47" spans="1:5" s="83" customFormat="1" ht="18" customHeight="1" x14ac:dyDescent="0.15">
      <c r="A47" s="265"/>
      <c r="B47" s="87" t="s">
        <v>783</v>
      </c>
      <c r="C47" s="87"/>
      <c r="D47" s="88">
        <v>5303</v>
      </c>
      <c r="E47" s="111"/>
    </row>
    <row r="48" spans="1:5" s="83" customFormat="1" ht="18" customHeight="1" x14ac:dyDescent="0.15">
      <c r="A48" s="265"/>
      <c r="B48" s="108" t="s">
        <v>587</v>
      </c>
      <c r="C48" s="109"/>
      <c r="D48" s="110">
        <f>SUBTOTAL(9,D47)</f>
        <v>5303</v>
      </c>
      <c r="E48" s="131"/>
    </row>
    <row r="49" spans="1:5" s="83" customFormat="1" ht="18" customHeight="1" x14ac:dyDescent="0.15">
      <c r="A49" s="265"/>
      <c r="B49" s="87" t="s">
        <v>784</v>
      </c>
      <c r="C49" s="87"/>
      <c r="D49" s="88">
        <v>129</v>
      </c>
      <c r="E49" s="111"/>
    </row>
    <row r="50" spans="1:5" s="83" customFormat="1" ht="18" customHeight="1" x14ac:dyDescent="0.15">
      <c r="A50" s="265"/>
      <c r="B50" s="108" t="s">
        <v>588</v>
      </c>
      <c r="C50" s="109"/>
      <c r="D50" s="110">
        <f>SUBTOTAL(9,D49)</f>
        <v>129</v>
      </c>
      <c r="E50" s="131"/>
    </row>
    <row r="51" spans="1:5" s="83" customFormat="1" ht="18" customHeight="1" x14ac:dyDescent="0.15">
      <c r="A51" s="265"/>
      <c r="B51" s="87" t="s">
        <v>785</v>
      </c>
      <c r="C51" s="87"/>
      <c r="D51" s="88">
        <v>40144</v>
      </c>
      <c r="E51" s="111"/>
    </row>
    <row r="52" spans="1:5" s="83" customFormat="1" ht="18" customHeight="1" x14ac:dyDescent="0.15">
      <c r="A52" s="265"/>
      <c r="B52" s="87" t="s">
        <v>786</v>
      </c>
      <c r="C52" s="87"/>
      <c r="D52" s="88">
        <v>2274</v>
      </c>
      <c r="E52" s="111"/>
    </row>
    <row r="53" spans="1:5" s="83" customFormat="1" ht="18" customHeight="1" x14ac:dyDescent="0.15">
      <c r="A53" s="265"/>
      <c r="B53" s="108" t="s">
        <v>589</v>
      </c>
      <c r="C53" s="109"/>
      <c r="D53" s="110">
        <f>SUBTOTAL(9,D51:D52)</f>
        <v>42418</v>
      </c>
      <c r="E53" s="131"/>
    </row>
    <row r="54" spans="1:5" s="83" customFormat="1" ht="18" customHeight="1" x14ac:dyDescent="0.15">
      <c r="A54" s="265"/>
      <c r="B54" s="87" t="s">
        <v>787</v>
      </c>
      <c r="C54" s="87"/>
      <c r="D54" s="88">
        <v>-1094</v>
      </c>
      <c r="E54" s="111"/>
    </row>
    <row r="55" spans="1:5" s="83" customFormat="1" ht="18" customHeight="1" x14ac:dyDescent="0.15">
      <c r="A55" s="265"/>
      <c r="B55" s="87" t="s">
        <v>788</v>
      </c>
      <c r="C55" s="87"/>
      <c r="D55" s="88">
        <v>-2423</v>
      </c>
      <c r="E55" s="111"/>
    </row>
    <row r="56" spans="1:5" s="83" customFormat="1" ht="18" customHeight="1" x14ac:dyDescent="0.15">
      <c r="A56" s="265"/>
      <c r="B56" s="108" t="s">
        <v>590</v>
      </c>
      <c r="C56" s="109"/>
      <c r="D56" s="110">
        <f>SUBTOTAL(9,D54:D55)</f>
        <v>-3517</v>
      </c>
      <c r="E56" s="131"/>
    </row>
    <row r="57" spans="1:5" s="83" customFormat="1" ht="18" customHeight="1" x14ac:dyDescent="0.15">
      <c r="A57" s="89" t="s">
        <v>42</v>
      </c>
      <c r="B57" s="107"/>
      <c r="C57" s="107"/>
      <c r="D57" s="88">
        <f>SUBTOTAL(9,D6:D56)</f>
        <v>4846822</v>
      </c>
      <c r="E57" s="130"/>
    </row>
  </sheetData>
  <mergeCells count="2">
    <mergeCell ref="A6:A9"/>
    <mergeCell ref="A10:A56"/>
  </mergeCells>
  <phoneticPr fontId="2"/>
  <printOptions horizontalCentered="1"/>
  <pageMargins left="0.39370078740157483" right="0.39370078740157483" top="0.39370078740157483" bottom="0.39370078740157483" header="0.19685039370078741" footer="0.19685039370078741"/>
  <pageSetup paperSize="9" scale="50" orientation="landscape" r:id="rId1"/>
  <headerFooter>
    <oddHeader xml:space="preserve">&amp;R&amp;9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39D2-28C2-4881-85B0-30664FB132C2}">
  <sheetPr>
    <pageSetUpPr fitToPage="1"/>
  </sheetPr>
  <dimension ref="A1:K80"/>
  <sheetViews>
    <sheetView workbookViewId="0"/>
  </sheetViews>
  <sheetFormatPr defaultColWidth="8.875" defaultRowHeight="11.25" x14ac:dyDescent="0.15"/>
  <cols>
    <col min="1" max="2" width="17.125" style="13" customWidth="1"/>
    <col min="3" max="9" width="23.625" style="13" customWidth="1"/>
    <col min="10" max="10" width="9.75" style="13" bestFit="1" customWidth="1"/>
    <col min="11" max="13" width="8.875" style="13"/>
    <col min="14" max="14" width="9.75" style="13" bestFit="1" customWidth="1"/>
    <col min="15" max="16384" width="8.875" style="13"/>
  </cols>
  <sheetData>
    <row r="1" spans="1:9" ht="21" x14ac:dyDescent="0.2">
      <c r="A1" s="12" t="s">
        <v>342</v>
      </c>
    </row>
    <row r="2" spans="1:9" ht="13.5" x14ac:dyDescent="0.15">
      <c r="A2" s="14"/>
    </row>
    <row r="3" spans="1:9" ht="13.5" x14ac:dyDescent="0.15">
      <c r="A3" s="14"/>
    </row>
    <row r="4" spans="1:9" ht="13.5" x14ac:dyDescent="0.15">
      <c r="E4" s="16" t="s">
        <v>693</v>
      </c>
      <c r="F4" s="16"/>
      <c r="G4" s="16"/>
      <c r="H4" s="16"/>
      <c r="I4" s="16"/>
    </row>
    <row r="5" spans="1:9" ht="22.5" customHeight="1" x14ac:dyDescent="0.15">
      <c r="A5" s="17" t="s">
        <v>112</v>
      </c>
      <c r="B5" s="17" t="s">
        <v>107</v>
      </c>
      <c r="C5" s="251" t="s">
        <v>113</v>
      </c>
      <c r="D5" s="251"/>
      <c r="E5" s="17" t="s">
        <v>114</v>
      </c>
      <c r="F5" s="49"/>
      <c r="G5" s="49"/>
      <c r="H5" s="49"/>
      <c r="I5" s="49"/>
    </row>
    <row r="6" spans="1:9" s="83" customFormat="1" ht="18" customHeight="1" x14ac:dyDescent="0.15">
      <c r="A6" s="267" t="s">
        <v>115</v>
      </c>
      <c r="B6" s="267" t="s">
        <v>116</v>
      </c>
      <c r="C6" s="265" t="s">
        <v>632</v>
      </c>
      <c r="D6" s="266"/>
      <c r="E6" s="99">
        <v>945146</v>
      </c>
    </row>
    <row r="7" spans="1:9" s="83" customFormat="1" ht="18" customHeight="1" x14ac:dyDescent="0.15">
      <c r="A7" s="267"/>
      <c r="B7" s="267"/>
      <c r="C7" s="265" t="s">
        <v>633</v>
      </c>
      <c r="D7" s="266"/>
      <c r="E7" s="99">
        <v>61042</v>
      </c>
    </row>
    <row r="8" spans="1:9" s="83" customFormat="1" ht="18" customHeight="1" x14ac:dyDescent="0.15">
      <c r="A8" s="267"/>
      <c r="B8" s="267"/>
      <c r="C8" s="265" t="s">
        <v>634</v>
      </c>
      <c r="D8" s="266"/>
      <c r="E8" s="99">
        <v>593</v>
      </c>
    </row>
    <row r="9" spans="1:9" s="83" customFormat="1" ht="18" customHeight="1" x14ac:dyDescent="0.15">
      <c r="A9" s="267"/>
      <c r="B9" s="267"/>
      <c r="C9" s="265" t="s">
        <v>635</v>
      </c>
      <c r="D9" s="266"/>
      <c r="E9" s="99">
        <v>2703</v>
      </c>
    </row>
    <row r="10" spans="1:9" s="83" customFormat="1" ht="18" customHeight="1" x14ac:dyDescent="0.15">
      <c r="A10" s="267"/>
      <c r="B10" s="267"/>
      <c r="C10" s="265" t="s">
        <v>636</v>
      </c>
      <c r="D10" s="266"/>
      <c r="E10" s="99">
        <v>2522</v>
      </c>
    </row>
    <row r="11" spans="1:9" s="83" customFormat="1" ht="18" customHeight="1" x14ac:dyDescent="0.15">
      <c r="A11" s="267"/>
      <c r="B11" s="267"/>
      <c r="C11" s="265" t="s">
        <v>637</v>
      </c>
      <c r="D11" s="266"/>
      <c r="E11" s="99">
        <v>8392</v>
      </c>
    </row>
    <row r="12" spans="1:9" s="83" customFormat="1" ht="18" customHeight="1" x14ac:dyDescent="0.15">
      <c r="A12" s="267"/>
      <c r="B12" s="267"/>
      <c r="C12" s="265" t="s">
        <v>638</v>
      </c>
      <c r="D12" s="266"/>
      <c r="E12" s="99">
        <v>296100</v>
      </c>
    </row>
    <row r="13" spans="1:9" s="83" customFormat="1" ht="18" customHeight="1" x14ac:dyDescent="0.15">
      <c r="A13" s="267"/>
      <c r="B13" s="267"/>
      <c r="C13" s="265" t="s">
        <v>639</v>
      </c>
      <c r="D13" s="266"/>
      <c r="E13" s="99">
        <v>4673</v>
      </c>
    </row>
    <row r="14" spans="1:9" s="83" customFormat="1" ht="18" customHeight="1" x14ac:dyDescent="0.15">
      <c r="A14" s="267"/>
      <c r="B14" s="267"/>
      <c r="C14" s="265" t="s">
        <v>640</v>
      </c>
      <c r="D14" s="266"/>
      <c r="E14" s="99">
        <v>18225</v>
      </c>
    </row>
    <row r="15" spans="1:9" s="83" customFormat="1" ht="18" customHeight="1" x14ac:dyDescent="0.15">
      <c r="A15" s="267"/>
      <c r="B15" s="267"/>
      <c r="C15" s="265" t="s">
        <v>641</v>
      </c>
      <c r="D15" s="266"/>
      <c r="E15" s="99">
        <v>3203643</v>
      </c>
    </row>
    <row r="16" spans="1:9" s="83" customFormat="1" ht="18" customHeight="1" x14ac:dyDescent="0.15">
      <c r="A16" s="267"/>
      <c r="B16" s="267"/>
      <c r="C16" s="265" t="s">
        <v>642</v>
      </c>
      <c r="D16" s="266"/>
      <c r="E16" s="99">
        <v>1311</v>
      </c>
    </row>
    <row r="17" spans="1:5" s="83" customFormat="1" ht="18" customHeight="1" x14ac:dyDescent="0.15">
      <c r="A17" s="267"/>
      <c r="B17" s="267"/>
      <c r="C17" s="265" t="s">
        <v>643</v>
      </c>
      <c r="D17" s="266"/>
      <c r="E17" s="99">
        <v>17219</v>
      </c>
    </row>
    <row r="18" spans="1:5" s="83" customFormat="1" ht="18" customHeight="1" x14ac:dyDescent="0.15">
      <c r="A18" s="267"/>
      <c r="B18" s="267"/>
      <c r="C18" s="265" t="s">
        <v>644</v>
      </c>
      <c r="D18" s="266"/>
      <c r="E18" s="99">
        <v>177815</v>
      </c>
    </row>
    <row r="19" spans="1:5" s="83" customFormat="1" ht="18" customHeight="1" x14ac:dyDescent="0.15">
      <c r="A19" s="267"/>
      <c r="B19" s="267"/>
      <c r="C19" s="265" t="s">
        <v>547</v>
      </c>
      <c r="D19" s="266"/>
      <c r="E19" s="99">
        <v>329</v>
      </c>
    </row>
    <row r="20" spans="1:5" s="83" customFormat="1" ht="18" customHeight="1" x14ac:dyDescent="0.15">
      <c r="A20" s="267"/>
      <c r="B20" s="267"/>
      <c r="C20" s="267" t="s">
        <v>72</v>
      </c>
      <c r="D20" s="266"/>
      <c r="E20" s="99">
        <f>SUBTOTAL(9,E6:E19)</f>
        <v>4739713</v>
      </c>
    </row>
    <row r="21" spans="1:5" s="83" customFormat="1" ht="18" customHeight="1" x14ac:dyDescent="0.15">
      <c r="A21" s="267"/>
      <c r="B21" s="267" t="s">
        <v>121</v>
      </c>
      <c r="C21" s="268" t="s">
        <v>122</v>
      </c>
      <c r="D21" s="87" t="s">
        <v>123</v>
      </c>
      <c r="E21" s="99">
        <v>59835</v>
      </c>
    </row>
    <row r="22" spans="1:5" s="83" customFormat="1" ht="18" customHeight="1" x14ac:dyDescent="0.15">
      <c r="A22" s="267"/>
      <c r="B22" s="267"/>
      <c r="C22" s="267"/>
      <c r="D22" s="87" t="s">
        <v>548</v>
      </c>
      <c r="E22" s="99">
        <v>0</v>
      </c>
    </row>
    <row r="23" spans="1:5" s="83" customFormat="1" ht="18" customHeight="1" x14ac:dyDescent="0.15">
      <c r="A23" s="267"/>
      <c r="B23" s="267"/>
      <c r="C23" s="267"/>
      <c r="D23" s="89" t="s">
        <v>124</v>
      </c>
      <c r="E23" s="99">
        <f>SUBTOTAL(9,E21:E22)</f>
        <v>59835</v>
      </c>
    </row>
    <row r="24" spans="1:5" s="83" customFormat="1" ht="18" customHeight="1" x14ac:dyDescent="0.15">
      <c r="A24" s="267"/>
      <c r="B24" s="267"/>
      <c r="C24" s="268" t="s">
        <v>125</v>
      </c>
      <c r="D24" s="87" t="s">
        <v>123</v>
      </c>
      <c r="E24" s="99">
        <v>1310424</v>
      </c>
    </row>
    <row r="25" spans="1:5" s="83" customFormat="1" ht="18" customHeight="1" x14ac:dyDescent="0.15">
      <c r="A25" s="267"/>
      <c r="B25" s="267"/>
      <c r="C25" s="267"/>
      <c r="D25" s="87" t="s">
        <v>548</v>
      </c>
      <c r="E25" s="99">
        <v>443191</v>
      </c>
    </row>
    <row r="26" spans="1:5" s="83" customFormat="1" ht="18" customHeight="1" x14ac:dyDescent="0.15">
      <c r="A26" s="267"/>
      <c r="B26" s="267"/>
      <c r="C26" s="267"/>
      <c r="D26" s="89" t="s">
        <v>124</v>
      </c>
      <c r="E26" s="99">
        <f>SUBTOTAL(9,E24:E25)</f>
        <v>1753615</v>
      </c>
    </row>
    <row r="27" spans="1:5" s="83" customFormat="1" ht="18" customHeight="1" x14ac:dyDescent="0.15">
      <c r="A27" s="266"/>
      <c r="B27" s="266"/>
      <c r="C27" s="267" t="s">
        <v>72</v>
      </c>
      <c r="D27" s="266"/>
      <c r="E27" s="99">
        <f>SUBTOTAL(9,E21:E26)</f>
        <v>1813450</v>
      </c>
    </row>
    <row r="28" spans="1:5" s="83" customFormat="1" ht="18" customHeight="1" x14ac:dyDescent="0.15">
      <c r="A28" s="266"/>
      <c r="B28" s="287" t="s">
        <v>42</v>
      </c>
      <c r="C28" s="288"/>
      <c r="D28" s="288"/>
      <c r="E28" s="112">
        <f>E20+E27</f>
        <v>6553163</v>
      </c>
    </row>
    <row r="29" spans="1:5" s="83" customFormat="1" ht="18" customHeight="1" x14ac:dyDescent="0.15">
      <c r="A29" s="267" t="s">
        <v>126</v>
      </c>
      <c r="B29" s="267" t="s">
        <v>116</v>
      </c>
      <c r="C29" s="265" t="s">
        <v>591</v>
      </c>
      <c r="D29" s="266"/>
      <c r="E29" s="99">
        <v>487197</v>
      </c>
    </row>
    <row r="30" spans="1:5" s="83" customFormat="1" ht="18" customHeight="1" x14ac:dyDescent="0.15">
      <c r="A30" s="267"/>
      <c r="B30" s="267"/>
      <c r="C30" s="265" t="s">
        <v>592</v>
      </c>
      <c r="D30" s="266"/>
      <c r="E30" s="99">
        <v>168024</v>
      </c>
    </row>
    <row r="31" spans="1:5" s="83" customFormat="1" ht="18" customHeight="1" x14ac:dyDescent="0.15">
      <c r="A31" s="267"/>
      <c r="B31" s="267"/>
      <c r="C31" s="265" t="s">
        <v>547</v>
      </c>
      <c r="D31" s="266"/>
      <c r="E31" s="99">
        <v>-4524</v>
      </c>
    </row>
    <row r="32" spans="1:5" s="83" customFormat="1" ht="18" customHeight="1" x14ac:dyDescent="0.15">
      <c r="A32" s="267"/>
      <c r="B32" s="267"/>
      <c r="C32" s="287" t="s">
        <v>593</v>
      </c>
      <c r="D32" s="287"/>
      <c r="E32" s="112">
        <f>SUBTOTAL(9,E29:E31)</f>
        <v>650697</v>
      </c>
    </row>
    <row r="33" spans="1:5" s="83" customFormat="1" ht="18" customHeight="1" x14ac:dyDescent="0.15">
      <c r="A33" s="267"/>
      <c r="B33" s="267"/>
      <c r="C33" s="265" t="s">
        <v>594</v>
      </c>
      <c r="D33" s="266"/>
      <c r="E33" s="99">
        <v>117758</v>
      </c>
    </row>
    <row r="34" spans="1:5" s="83" customFormat="1" ht="18" customHeight="1" x14ac:dyDescent="0.15">
      <c r="A34" s="267"/>
      <c r="B34" s="267"/>
      <c r="C34" s="265" t="s">
        <v>595</v>
      </c>
      <c r="D34" s="266"/>
      <c r="E34" s="99">
        <v>54718</v>
      </c>
    </row>
    <row r="35" spans="1:5" s="83" customFormat="1" ht="18" customHeight="1" x14ac:dyDescent="0.15">
      <c r="A35" s="267"/>
      <c r="B35" s="267"/>
      <c r="C35" s="265" t="s">
        <v>547</v>
      </c>
      <c r="D35" s="266"/>
      <c r="E35" s="99">
        <v>503</v>
      </c>
    </row>
    <row r="36" spans="1:5" s="83" customFormat="1" ht="18" customHeight="1" x14ac:dyDescent="0.15">
      <c r="A36" s="267"/>
      <c r="B36" s="267"/>
      <c r="C36" s="287" t="s">
        <v>596</v>
      </c>
      <c r="D36" s="287"/>
      <c r="E36" s="112">
        <f>SUBTOTAL(9,E33:E35)</f>
        <v>172979</v>
      </c>
    </row>
    <row r="37" spans="1:5" s="83" customFormat="1" ht="18" customHeight="1" x14ac:dyDescent="0.15">
      <c r="A37" s="267"/>
      <c r="B37" s="267"/>
      <c r="C37" s="265" t="s">
        <v>597</v>
      </c>
      <c r="D37" s="266"/>
      <c r="E37" s="99">
        <v>339663</v>
      </c>
    </row>
    <row r="38" spans="1:5" s="83" customFormat="1" ht="18" customHeight="1" x14ac:dyDescent="0.15">
      <c r="A38" s="267"/>
      <c r="B38" s="267"/>
      <c r="C38" s="289" t="s">
        <v>623</v>
      </c>
      <c r="D38" s="290"/>
      <c r="E38" s="99">
        <v>482271</v>
      </c>
    </row>
    <row r="39" spans="1:5" s="83" customFormat="1" ht="18" customHeight="1" x14ac:dyDescent="0.15">
      <c r="A39" s="267"/>
      <c r="B39" s="267"/>
      <c r="C39" s="265" t="s">
        <v>598</v>
      </c>
      <c r="D39" s="266"/>
      <c r="E39" s="99">
        <v>276793</v>
      </c>
    </row>
    <row r="40" spans="1:5" s="83" customFormat="1" ht="18" customHeight="1" x14ac:dyDescent="0.15">
      <c r="A40" s="267"/>
      <c r="B40" s="267"/>
      <c r="C40" s="265" t="s">
        <v>547</v>
      </c>
      <c r="D40" s="266"/>
      <c r="E40" s="99">
        <v>1270</v>
      </c>
    </row>
    <row r="41" spans="1:5" s="83" customFormat="1" ht="18" customHeight="1" x14ac:dyDescent="0.15">
      <c r="A41" s="267"/>
      <c r="B41" s="267"/>
      <c r="C41" s="287" t="s">
        <v>599</v>
      </c>
      <c r="D41" s="287"/>
      <c r="E41" s="112">
        <f>SUBTOTAL(9,E37:E40)</f>
        <v>1099997</v>
      </c>
    </row>
    <row r="42" spans="1:5" s="83" customFormat="1" ht="18" customHeight="1" x14ac:dyDescent="0.15">
      <c r="A42" s="267"/>
      <c r="B42" s="267"/>
      <c r="C42" s="265" t="s">
        <v>545</v>
      </c>
      <c r="D42" s="266"/>
      <c r="E42" s="99">
        <v>4585</v>
      </c>
    </row>
    <row r="43" spans="1:5" s="83" customFormat="1" ht="18" customHeight="1" x14ac:dyDescent="0.15">
      <c r="A43" s="267"/>
      <c r="B43" s="267"/>
      <c r="C43" s="265" t="s">
        <v>600</v>
      </c>
      <c r="D43" s="266"/>
      <c r="E43" s="99">
        <v>178346</v>
      </c>
    </row>
    <row r="44" spans="1:5" s="83" customFormat="1" ht="18" customHeight="1" x14ac:dyDescent="0.15">
      <c r="A44" s="267"/>
      <c r="B44" s="267"/>
      <c r="C44" s="265" t="s">
        <v>547</v>
      </c>
      <c r="D44" s="266"/>
      <c r="E44" s="99">
        <v>0</v>
      </c>
    </row>
    <row r="45" spans="1:5" s="83" customFormat="1" ht="18" customHeight="1" x14ac:dyDescent="0.15">
      <c r="A45" s="267"/>
      <c r="B45" s="267"/>
      <c r="C45" s="287" t="s">
        <v>601</v>
      </c>
      <c r="D45" s="287"/>
      <c r="E45" s="112">
        <f>SUBTOTAL(9,E42:E44)</f>
        <v>182931</v>
      </c>
    </row>
    <row r="46" spans="1:5" s="83" customFormat="1" ht="18" customHeight="1" x14ac:dyDescent="0.15">
      <c r="A46" s="267"/>
      <c r="B46" s="267"/>
      <c r="C46" s="265" t="s">
        <v>602</v>
      </c>
      <c r="D46" s="266"/>
      <c r="E46" s="99">
        <v>331387</v>
      </c>
    </row>
    <row r="47" spans="1:5" s="83" customFormat="1" ht="18" customHeight="1" x14ac:dyDescent="0.15">
      <c r="A47" s="267"/>
      <c r="B47" s="267"/>
      <c r="C47" s="287" t="s">
        <v>603</v>
      </c>
      <c r="D47" s="287"/>
      <c r="E47" s="112">
        <f>SUBTOTAL(9,E46:E46)</f>
        <v>331387</v>
      </c>
    </row>
    <row r="48" spans="1:5" s="83" customFormat="1" ht="18" customHeight="1" x14ac:dyDescent="0.15">
      <c r="A48" s="267"/>
      <c r="B48" s="267"/>
      <c r="C48" s="265" t="s">
        <v>602</v>
      </c>
      <c r="D48" s="266"/>
      <c r="E48" s="99">
        <v>17699</v>
      </c>
    </row>
    <row r="49" spans="1:11" s="83" customFormat="1" ht="18" customHeight="1" x14ac:dyDescent="0.15">
      <c r="A49" s="267"/>
      <c r="B49" s="267"/>
      <c r="C49" s="287" t="s">
        <v>604</v>
      </c>
      <c r="D49" s="287"/>
      <c r="E49" s="112">
        <f>SUBTOTAL(9,E48:E48)</f>
        <v>17699</v>
      </c>
    </row>
    <row r="50" spans="1:11" s="83" customFormat="1" ht="18" customHeight="1" x14ac:dyDescent="0.15">
      <c r="A50" s="267"/>
      <c r="B50" s="267"/>
      <c r="C50" s="265" t="s">
        <v>602</v>
      </c>
      <c r="D50" s="266"/>
      <c r="E50" s="99">
        <v>190681</v>
      </c>
    </row>
    <row r="51" spans="1:11" s="83" customFormat="1" ht="18" customHeight="1" x14ac:dyDescent="0.15">
      <c r="A51" s="267"/>
      <c r="B51" s="267"/>
      <c r="C51" s="287" t="s">
        <v>605</v>
      </c>
      <c r="D51" s="287"/>
      <c r="E51" s="112">
        <f>SUBTOTAL(9,E50:E50)</f>
        <v>190681</v>
      </c>
    </row>
    <row r="52" spans="1:11" s="83" customFormat="1" ht="18" customHeight="1" x14ac:dyDescent="0.15">
      <c r="A52" s="267"/>
      <c r="B52" s="267"/>
      <c r="C52" s="267" t="s">
        <v>72</v>
      </c>
      <c r="D52" s="266"/>
      <c r="E52" s="99">
        <f>SUBTOTAL(9,E29:E51)</f>
        <v>2646371</v>
      </c>
      <c r="J52" s="113"/>
      <c r="K52" s="114"/>
    </row>
    <row r="53" spans="1:11" s="83" customFormat="1" ht="18" customHeight="1" x14ac:dyDescent="0.15">
      <c r="A53" s="267"/>
      <c r="B53" s="267" t="s">
        <v>121</v>
      </c>
      <c r="C53" s="268" t="s">
        <v>122</v>
      </c>
      <c r="D53" s="87" t="s">
        <v>123</v>
      </c>
      <c r="E53" s="99"/>
    </row>
    <row r="54" spans="1:11" s="83" customFormat="1" ht="18" customHeight="1" x14ac:dyDescent="0.15">
      <c r="A54" s="267"/>
      <c r="B54" s="267"/>
      <c r="C54" s="267"/>
      <c r="D54" s="87" t="s">
        <v>548</v>
      </c>
      <c r="E54" s="99">
        <v>0</v>
      </c>
    </row>
    <row r="55" spans="1:11" s="83" customFormat="1" ht="18" customHeight="1" x14ac:dyDescent="0.15">
      <c r="A55" s="267"/>
      <c r="B55" s="267"/>
      <c r="C55" s="267"/>
      <c r="D55" s="89" t="s">
        <v>124</v>
      </c>
      <c r="E55" s="99">
        <f>SUBTOTAL(9,E53:E54)</f>
        <v>0</v>
      </c>
    </row>
    <row r="56" spans="1:11" s="83" customFormat="1" ht="18" customHeight="1" x14ac:dyDescent="0.15">
      <c r="A56" s="267"/>
      <c r="B56" s="267"/>
      <c r="C56" s="268" t="s">
        <v>125</v>
      </c>
      <c r="D56" s="87" t="s">
        <v>123</v>
      </c>
      <c r="E56" s="99">
        <f>2720+492811+18172+12795+60579-1</f>
        <v>587076</v>
      </c>
    </row>
    <row r="57" spans="1:11" s="83" customFormat="1" ht="18" customHeight="1" x14ac:dyDescent="0.15">
      <c r="A57" s="267"/>
      <c r="B57" s="267"/>
      <c r="C57" s="267"/>
      <c r="D57" s="87" t="s">
        <v>548</v>
      </c>
      <c r="E57" s="99">
        <f>1135484+252001</f>
        <v>1387485</v>
      </c>
    </row>
    <row r="58" spans="1:11" s="83" customFormat="1" ht="18" customHeight="1" x14ac:dyDescent="0.15">
      <c r="A58" s="267"/>
      <c r="B58" s="267"/>
      <c r="C58" s="267"/>
      <c r="D58" s="89" t="s">
        <v>124</v>
      </c>
      <c r="E58" s="99">
        <f>SUBTOTAL(9,E56:E57)</f>
        <v>1974561</v>
      </c>
    </row>
    <row r="59" spans="1:11" s="83" customFormat="1" ht="18" customHeight="1" x14ac:dyDescent="0.15">
      <c r="A59" s="266"/>
      <c r="B59" s="266"/>
      <c r="C59" s="267" t="s">
        <v>72</v>
      </c>
      <c r="D59" s="266"/>
      <c r="E59" s="99">
        <f>SUBTOTAL(9,E53:E58)</f>
        <v>1974561</v>
      </c>
    </row>
    <row r="60" spans="1:11" s="83" customFormat="1" ht="18" customHeight="1" x14ac:dyDescent="0.15">
      <c r="A60" s="266"/>
      <c r="B60" s="287" t="s">
        <v>42</v>
      </c>
      <c r="C60" s="288"/>
      <c r="D60" s="288"/>
      <c r="E60" s="112">
        <f>E52+E59</f>
        <v>4620932</v>
      </c>
    </row>
    <row r="61" spans="1:11" s="83" customFormat="1" ht="18" customHeight="1" x14ac:dyDescent="0.15">
      <c r="A61" s="267" t="s">
        <v>606</v>
      </c>
      <c r="B61" s="267" t="s">
        <v>116</v>
      </c>
      <c r="C61" s="265" t="s">
        <v>598</v>
      </c>
      <c r="D61" s="266"/>
      <c r="E61" s="99">
        <v>-998527</v>
      </c>
    </row>
    <row r="62" spans="1:11" s="83" customFormat="1" ht="18" customHeight="1" x14ac:dyDescent="0.15">
      <c r="A62" s="267"/>
      <c r="B62" s="267"/>
      <c r="C62" s="265"/>
      <c r="D62" s="266"/>
      <c r="E62" s="99"/>
    </row>
    <row r="63" spans="1:11" s="83" customFormat="1" ht="18" customHeight="1" x14ac:dyDescent="0.15">
      <c r="A63" s="267"/>
      <c r="B63" s="267"/>
      <c r="C63" s="267" t="s">
        <v>72</v>
      </c>
      <c r="D63" s="266"/>
      <c r="E63" s="99">
        <f>SUBTOTAL(9,E61:E62)</f>
        <v>-998527</v>
      </c>
    </row>
    <row r="64" spans="1:11" s="83" customFormat="1" ht="18" customHeight="1" x14ac:dyDescent="0.15">
      <c r="A64" s="267"/>
      <c r="B64" s="267" t="s">
        <v>121</v>
      </c>
      <c r="C64" s="268" t="s">
        <v>122</v>
      </c>
      <c r="D64" s="87" t="s">
        <v>123</v>
      </c>
      <c r="E64" s="99"/>
    </row>
    <row r="65" spans="1:5" s="83" customFormat="1" ht="18" customHeight="1" x14ac:dyDescent="0.15">
      <c r="A65" s="267"/>
      <c r="B65" s="267"/>
      <c r="C65" s="267"/>
      <c r="D65" s="87" t="s">
        <v>548</v>
      </c>
      <c r="E65" s="99"/>
    </row>
    <row r="66" spans="1:5" s="83" customFormat="1" ht="18" customHeight="1" x14ac:dyDescent="0.15">
      <c r="A66" s="267"/>
      <c r="B66" s="267"/>
      <c r="C66" s="267"/>
      <c r="D66" s="89" t="s">
        <v>124</v>
      </c>
      <c r="E66" s="99">
        <f>SUBTOTAL(9,E64:E65)</f>
        <v>0</v>
      </c>
    </row>
    <row r="67" spans="1:5" s="83" customFormat="1" ht="18" customHeight="1" x14ac:dyDescent="0.15">
      <c r="A67" s="267"/>
      <c r="B67" s="267"/>
      <c r="C67" s="268" t="s">
        <v>125</v>
      </c>
      <c r="D67" s="87" t="s">
        <v>123</v>
      </c>
      <c r="E67" s="99">
        <v>-3818</v>
      </c>
    </row>
    <row r="68" spans="1:5" s="83" customFormat="1" ht="18" customHeight="1" x14ac:dyDescent="0.15">
      <c r="A68" s="267"/>
      <c r="B68" s="267"/>
      <c r="C68" s="267"/>
      <c r="D68" s="87" t="s">
        <v>548</v>
      </c>
      <c r="E68" s="99"/>
    </row>
    <row r="69" spans="1:5" s="83" customFormat="1" ht="18" customHeight="1" x14ac:dyDescent="0.15">
      <c r="A69" s="267"/>
      <c r="B69" s="267"/>
      <c r="C69" s="267"/>
      <c r="D69" s="89" t="s">
        <v>124</v>
      </c>
      <c r="E69" s="99">
        <f>SUBTOTAL(9,E67:E68)</f>
        <v>-3818</v>
      </c>
    </row>
    <row r="70" spans="1:5" s="83" customFormat="1" ht="18" customHeight="1" x14ac:dyDescent="0.15">
      <c r="A70" s="266"/>
      <c r="B70" s="266"/>
      <c r="C70" s="267" t="s">
        <v>72</v>
      </c>
      <c r="D70" s="266"/>
      <c r="E70" s="99">
        <f>SUBTOTAL(9,E64:E69)</f>
        <v>-3818</v>
      </c>
    </row>
    <row r="71" spans="1:5" s="83" customFormat="1" ht="18" customHeight="1" x14ac:dyDescent="0.15">
      <c r="A71" s="266"/>
      <c r="B71" s="287" t="s">
        <v>42</v>
      </c>
      <c r="C71" s="288"/>
      <c r="D71" s="288"/>
      <c r="E71" s="112">
        <f>E63+E70</f>
        <v>-1002345</v>
      </c>
    </row>
    <row r="72" spans="1:5" s="83" customFormat="1" ht="18" customHeight="1" x14ac:dyDescent="0.15">
      <c r="A72" s="267" t="s">
        <v>607</v>
      </c>
      <c r="B72" s="89" t="s">
        <v>127</v>
      </c>
      <c r="C72" s="267" t="s">
        <v>72</v>
      </c>
      <c r="D72" s="266"/>
      <c r="E72" s="99">
        <f>E20+E52+E63</f>
        <v>6387557</v>
      </c>
    </row>
    <row r="73" spans="1:5" s="83" customFormat="1" ht="18" customHeight="1" x14ac:dyDescent="0.15">
      <c r="A73" s="267"/>
      <c r="B73" s="267" t="s">
        <v>121</v>
      </c>
      <c r="C73" s="268" t="s">
        <v>122</v>
      </c>
      <c r="D73" s="87" t="s">
        <v>123</v>
      </c>
      <c r="E73" s="99">
        <f>E21+E53+E64</f>
        <v>59835</v>
      </c>
    </row>
    <row r="74" spans="1:5" s="83" customFormat="1" ht="18" customHeight="1" x14ac:dyDescent="0.15">
      <c r="A74" s="267"/>
      <c r="B74" s="267"/>
      <c r="C74" s="267"/>
      <c r="D74" s="87" t="s">
        <v>548</v>
      </c>
      <c r="E74" s="99">
        <f>E22+E54+E65</f>
        <v>0</v>
      </c>
    </row>
    <row r="75" spans="1:5" s="83" customFormat="1" ht="18" customHeight="1" x14ac:dyDescent="0.15">
      <c r="A75" s="267"/>
      <c r="B75" s="267"/>
      <c r="C75" s="267"/>
      <c r="D75" s="89" t="s">
        <v>124</v>
      </c>
      <c r="E75" s="99">
        <f>SUBTOTAL(9,E73:E74)</f>
        <v>59835</v>
      </c>
    </row>
    <row r="76" spans="1:5" s="83" customFormat="1" ht="18" customHeight="1" x14ac:dyDescent="0.15">
      <c r="A76" s="267"/>
      <c r="B76" s="267"/>
      <c r="C76" s="268" t="s">
        <v>125</v>
      </c>
      <c r="D76" s="87" t="s">
        <v>123</v>
      </c>
      <c r="E76" s="99">
        <f>E24+E56+E67</f>
        <v>1893682</v>
      </c>
    </row>
    <row r="77" spans="1:5" s="83" customFormat="1" ht="18" customHeight="1" x14ac:dyDescent="0.15">
      <c r="A77" s="267"/>
      <c r="B77" s="267"/>
      <c r="C77" s="267"/>
      <c r="D77" s="87" t="s">
        <v>548</v>
      </c>
      <c r="E77" s="99">
        <f>E25+E57+E68</f>
        <v>1830676</v>
      </c>
    </row>
    <row r="78" spans="1:5" s="83" customFormat="1" ht="18" customHeight="1" x14ac:dyDescent="0.15">
      <c r="A78" s="267"/>
      <c r="B78" s="267"/>
      <c r="C78" s="267"/>
      <c r="D78" s="89" t="s">
        <v>124</v>
      </c>
      <c r="E78" s="99">
        <f>SUBTOTAL(9,E76:E77)</f>
        <v>3724358</v>
      </c>
    </row>
    <row r="79" spans="1:5" s="83" customFormat="1" ht="18" customHeight="1" x14ac:dyDescent="0.15">
      <c r="A79" s="266"/>
      <c r="B79" s="266"/>
      <c r="C79" s="267" t="s">
        <v>72</v>
      </c>
      <c r="D79" s="266"/>
      <c r="E79" s="99">
        <f>SUBTOTAL(9,E73:E78)</f>
        <v>3784193</v>
      </c>
    </row>
    <row r="80" spans="1:5" s="83" customFormat="1" ht="18" customHeight="1" x14ac:dyDescent="0.15">
      <c r="A80" s="266"/>
      <c r="B80" s="287" t="s">
        <v>42</v>
      </c>
      <c r="C80" s="288"/>
      <c r="D80" s="288"/>
      <c r="E80" s="112">
        <f>E72+E79</f>
        <v>10171750</v>
      </c>
    </row>
  </sheetData>
  <mergeCells count="71">
    <mergeCell ref="A72:A80"/>
    <mergeCell ref="C72:D72"/>
    <mergeCell ref="B73:B79"/>
    <mergeCell ref="C73:C75"/>
    <mergeCell ref="C76:C78"/>
    <mergeCell ref="C79:D79"/>
    <mergeCell ref="B80:D80"/>
    <mergeCell ref="B60:D60"/>
    <mergeCell ref="A61:A71"/>
    <mergeCell ref="B61:B63"/>
    <mergeCell ref="C61:D61"/>
    <mergeCell ref="C62:D62"/>
    <mergeCell ref="C63:D63"/>
    <mergeCell ref="B64:B70"/>
    <mergeCell ref="C64:C66"/>
    <mergeCell ref="C67:C69"/>
    <mergeCell ref="C70:D70"/>
    <mergeCell ref="B71:D71"/>
    <mergeCell ref="B53:B59"/>
    <mergeCell ref="C53:C55"/>
    <mergeCell ref="C56:C58"/>
    <mergeCell ref="C59:D59"/>
    <mergeCell ref="C42:D42"/>
    <mergeCell ref="C43:D43"/>
    <mergeCell ref="C44:D44"/>
    <mergeCell ref="C45:D45"/>
    <mergeCell ref="C46:D46"/>
    <mergeCell ref="C47:D47"/>
    <mergeCell ref="C48:D48"/>
    <mergeCell ref="C49:D49"/>
    <mergeCell ref="C50:D50"/>
    <mergeCell ref="C51:D51"/>
    <mergeCell ref="C52:D52"/>
    <mergeCell ref="C41:D41"/>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C19:D19"/>
    <mergeCell ref="C20:D20"/>
    <mergeCell ref="B21:B27"/>
    <mergeCell ref="C21:C23"/>
    <mergeCell ref="C24:C26"/>
    <mergeCell ref="C27:D27"/>
    <mergeCell ref="C18:D18"/>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8268-36E8-4FA1-9DF5-67BFDEEE8870}">
  <sheetPr>
    <pageSetUpPr fitToPage="1"/>
  </sheetPr>
  <dimension ref="A1:E26"/>
  <sheetViews>
    <sheetView workbookViewId="0">
      <selection activeCell="E36" sqref="E36"/>
    </sheetView>
  </sheetViews>
  <sheetFormatPr defaultColWidth="8.875" defaultRowHeight="11.25" x14ac:dyDescent="0.15"/>
  <cols>
    <col min="1" max="1" width="30.875" style="145" customWidth="1"/>
    <col min="2" max="7" width="18.875" style="145" customWidth="1"/>
    <col min="8" max="16384" width="8.875" style="145"/>
  </cols>
  <sheetData>
    <row r="1" spans="1:5" ht="17.100000000000001" customHeight="1" x14ac:dyDescent="0.15">
      <c r="E1" s="140" t="s">
        <v>698</v>
      </c>
    </row>
    <row r="2" spans="1:5" ht="21" x14ac:dyDescent="0.15">
      <c r="A2" s="206" t="s">
        <v>738</v>
      </c>
      <c r="B2" s="207"/>
      <c r="C2" s="207"/>
      <c r="D2" s="207"/>
      <c r="E2" s="207"/>
    </row>
    <row r="3" spans="1:5" ht="13.5" x14ac:dyDescent="0.15">
      <c r="A3" s="208" t="s">
        <v>745</v>
      </c>
      <c r="B3" s="207"/>
      <c r="C3" s="207"/>
      <c r="D3" s="207"/>
      <c r="E3" s="207"/>
    </row>
    <row r="4" spans="1:5" ht="13.5" x14ac:dyDescent="0.15">
      <c r="A4" s="208" t="s">
        <v>746</v>
      </c>
      <c r="B4" s="207"/>
      <c r="C4" s="207"/>
      <c r="D4" s="207"/>
      <c r="E4" s="207"/>
    </row>
    <row r="5" spans="1:5" ht="17.100000000000001" customHeight="1" x14ac:dyDescent="0.15">
      <c r="A5" s="139"/>
      <c r="E5" s="138" t="s">
        <v>692</v>
      </c>
    </row>
    <row r="6" spans="1:5" ht="27" customHeight="1" x14ac:dyDescent="0.15">
      <c r="A6" s="150" t="s">
        <v>139</v>
      </c>
      <c r="B6" s="150" t="s">
        <v>42</v>
      </c>
      <c r="C6" s="150" t="s">
        <v>233</v>
      </c>
      <c r="D6" s="150" t="s">
        <v>234</v>
      </c>
      <c r="E6" s="150"/>
    </row>
    <row r="7" spans="1:5" ht="17.100000000000001" customHeight="1" x14ac:dyDescent="0.15">
      <c r="A7" s="148" t="s">
        <v>235</v>
      </c>
      <c r="B7" s="192">
        <v>7244587</v>
      </c>
      <c r="C7" s="192">
        <v>14478197</v>
      </c>
      <c r="D7" s="192">
        <v>-7233610</v>
      </c>
      <c r="E7" s="149"/>
    </row>
    <row r="8" spans="1:5" ht="17.100000000000001" customHeight="1" x14ac:dyDescent="0.15">
      <c r="A8" s="146" t="s">
        <v>236</v>
      </c>
      <c r="B8" s="191">
        <v>-5935803</v>
      </c>
      <c r="C8" s="147"/>
      <c r="D8" s="191">
        <v>-5935803</v>
      </c>
      <c r="E8" s="147"/>
    </row>
    <row r="9" spans="1:5" ht="17.100000000000001" customHeight="1" x14ac:dyDescent="0.15">
      <c r="A9" s="146" t="s">
        <v>237</v>
      </c>
      <c r="B9" s="191">
        <v>6553163</v>
      </c>
      <c r="C9" s="147"/>
      <c r="D9" s="191">
        <v>6553163</v>
      </c>
      <c r="E9" s="147"/>
    </row>
    <row r="10" spans="1:5" ht="17.100000000000001" customHeight="1" x14ac:dyDescent="0.15">
      <c r="A10" s="146" t="s">
        <v>238</v>
      </c>
      <c r="B10" s="191">
        <v>4739713</v>
      </c>
      <c r="C10" s="147"/>
      <c r="D10" s="191">
        <v>4739713</v>
      </c>
      <c r="E10" s="147"/>
    </row>
    <row r="11" spans="1:5" ht="17.100000000000001" customHeight="1" x14ac:dyDescent="0.15">
      <c r="A11" s="146" t="s">
        <v>239</v>
      </c>
      <c r="B11" s="191">
        <v>1813450</v>
      </c>
      <c r="C11" s="147"/>
      <c r="D11" s="191">
        <v>1813450</v>
      </c>
      <c r="E11" s="147"/>
    </row>
    <row r="12" spans="1:5" ht="17.100000000000001" customHeight="1" x14ac:dyDescent="0.15">
      <c r="A12" s="148" t="s">
        <v>240</v>
      </c>
      <c r="B12" s="192">
        <v>617360</v>
      </c>
      <c r="C12" s="149"/>
      <c r="D12" s="192">
        <v>617360</v>
      </c>
      <c r="E12" s="149"/>
    </row>
    <row r="13" spans="1:5" ht="17.100000000000001" customHeight="1" x14ac:dyDescent="0.15">
      <c r="A13" s="146" t="s">
        <v>241</v>
      </c>
      <c r="B13" s="147"/>
      <c r="C13" s="191">
        <v>479376</v>
      </c>
      <c r="D13" s="191">
        <v>-479376</v>
      </c>
      <c r="E13" s="147"/>
    </row>
    <row r="14" spans="1:5" ht="17.100000000000001" customHeight="1" x14ac:dyDescent="0.15">
      <c r="A14" s="146" t="s">
        <v>242</v>
      </c>
      <c r="B14" s="147"/>
      <c r="C14" s="191">
        <v>286716</v>
      </c>
      <c r="D14" s="191">
        <v>-286716</v>
      </c>
      <c r="E14" s="147"/>
    </row>
    <row r="15" spans="1:5" ht="17.100000000000001" customHeight="1" x14ac:dyDescent="0.15">
      <c r="A15" s="146" t="s">
        <v>243</v>
      </c>
      <c r="B15" s="147"/>
      <c r="C15" s="191">
        <v>-513988</v>
      </c>
      <c r="D15" s="191">
        <v>513988</v>
      </c>
      <c r="E15" s="147"/>
    </row>
    <row r="16" spans="1:5" ht="17.100000000000001" customHeight="1" x14ac:dyDescent="0.15">
      <c r="A16" s="146" t="s">
        <v>244</v>
      </c>
      <c r="B16" s="147"/>
      <c r="C16" s="191">
        <v>1093561</v>
      </c>
      <c r="D16" s="191">
        <v>-1093561</v>
      </c>
      <c r="E16" s="147"/>
    </row>
    <row r="17" spans="1:5" ht="17.100000000000001" customHeight="1" x14ac:dyDescent="0.15">
      <c r="A17" s="146" t="s">
        <v>245</v>
      </c>
      <c r="B17" s="147"/>
      <c r="C17" s="191">
        <v>-386913</v>
      </c>
      <c r="D17" s="191">
        <v>386913</v>
      </c>
      <c r="E17" s="147"/>
    </row>
    <row r="18" spans="1:5" ht="17.100000000000001" customHeight="1" x14ac:dyDescent="0.15">
      <c r="A18" s="146" t="s">
        <v>246</v>
      </c>
      <c r="B18" s="191">
        <v>-759</v>
      </c>
      <c r="C18" s="191">
        <v>-759</v>
      </c>
      <c r="D18" s="147"/>
      <c r="E18" s="147"/>
    </row>
    <row r="19" spans="1:5" ht="17.100000000000001" customHeight="1" x14ac:dyDescent="0.15">
      <c r="A19" s="146" t="s">
        <v>247</v>
      </c>
      <c r="B19" s="191">
        <v>1976</v>
      </c>
      <c r="C19" s="191">
        <v>1976</v>
      </c>
      <c r="D19" s="147"/>
      <c r="E19" s="147"/>
    </row>
    <row r="20" spans="1:5" ht="17.100000000000001" customHeight="1" x14ac:dyDescent="0.15">
      <c r="A20" s="146" t="s">
        <v>248</v>
      </c>
      <c r="B20" s="191" t="s">
        <v>131</v>
      </c>
      <c r="C20" s="191" t="s">
        <v>131</v>
      </c>
      <c r="D20" s="191" t="s">
        <v>131</v>
      </c>
      <c r="E20" s="147"/>
    </row>
    <row r="21" spans="1:5" ht="17.100000000000001" customHeight="1" x14ac:dyDescent="0.15">
      <c r="A21" s="148" t="s">
        <v>249</v>
      </c>
      <c r="B21" s="192">
        <v>618577</v>
      </c>
      <c r="C21" s="192">
        <v>480593</v>
      </c>
      <c r="D21" s="192">
        <v>137984</v>
      </c>
      <c r="E21" s="149"/>
    </row>
    <row r="22" spans="1:5" ht="17.100000000000001" customHeight="1" x14ac:dyDescent="0.15">
      <c r="A22" s="148" t="s">
        <v>250</v>
      </c>
      <c r="B22" s="192">
        <v>7863164</v>
      </c>
      <c r="C22" s="194">
        <v>14958789</v>
      </c>
      <c r="D22" s="194">
        <v>-7095625</v>
      </c>
      <c r="E22" s="149"/>
    </row>
    <row r="23" spans="1:5" ht="17.100000000000001" customHeight="1" x14ac:dyDescent="0.15">
      <c r="A23" s="137"/>
      <c r="B23" s="137"/>
      <c r="C23" s="137"/>
      <c r="D23" s="137"/>
      <c r="E23" s="137"/>
    </row>
    <row r="24" spans="1:5" x14ac:dyDescent="0.15">
      <c r="A24" s="38" t="s">
        <v>695</v>
      </c>
    </row>
    <row r="25" spans="1:5" x14ac:dyDescent="0.15">
      <c r="A25" s="38" t="s">
        <v>694</v>
      </c>
    </row>
    <row r="26" spans="1:5" x14ac:dyDescent="0.15">
      <c r="A26"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14"/>
  <sheetViews>
    <sheetView workbookViewId="0"/>
  </sheetViews>
  <sheetFormatPr defaultColWidth="8.875" defaultRowHeight="11.25" x14ac:dyDescent="0.15"/>
  <cols>
    <col min="1" max="1" width="52.875" style="13" customWidth="1"/>
    <col min="2" max="2" width="40.875" style="13" customWidth="1"/>
    <col min="3" max="16384" width="8.875" style="13"/>
  </cols>
  <sheetData>
    <row r="1" spans="1:2" ht="21" x14ac:dyDescent="0.2">
      <c r="A1" s="12" t="s">
        <v>344</v>
      </c>
    </row>
    <row r="2" spans="1:2" ht="13.5" x14ac:dyDescent="0.15">
      <c r="A2" s="14"/>
    </row>
    <row r="3" spans="1:2" ht="13.5" x14ac:dyDescent="0.15">
      <c r="A3" s="14"/>
    </row>
    <row r="4" spans="1:2" ht="13.5" x14ac:dyDescent="0.15">
      <c r="B4" s="16" t="s">
        <v>693</v>
      </c>
    </row>
    <row r="5" spans="1:2" ht="22.5" customHeight="1" x14ac:dyDescent="0.15">
      <c r="A5" s="17" t="s">
        <v>57</v>
      </c>
      <c r="B5" s="17" t="s">
        <v>73</v>
      </c>
    </row>
    <row r="6" spans="1:2" ht="18" customHeight="1" x14ac:dyDescent="0.15">
      <c r="A6" s="24" t="s">
        <v>74</v>
      </c>
      <c r="B6" s="115">
        <v>453952</v>
      </c>
    </row>
    <row r="7" spans="1:2" ht="18" customHeight="1" x14ac:dyDescent="0.15">
      <c r="A7" s="24" t="s">
        <v>316</v>
      </c>
      <c r="B7" s="115">
        <v>243519</v>
      </c>
    </row>
    <row r="8" spans="1:2" ht="18" customHeight="1" x14ac:dyDescent="0.15">
      <c r="A8" s="24" t="s">
        <v>468</v>
      </c>
      <c r="B8" s="115">
        <v>4179</v>
      </c>
    </row>
    <row r="9" spans="1:2" ht="18" customHeight="1" x14ac:dyDescent="0.15">
      <c r="A9" s="24" t="s">
        <v>317</v>
      </c>
      <c r="B9" s="115">
        <v>160687</v>
      </c>
    </row>
    <row r="10" spans="1:2" ht="18" customHeight="1" x14ac:dyDescent="0.15">
      <c r="A10" s="24" t="s">
        <v>469</v>
      </c>
      <c r="B10" s="115">
        <v>13137</v>
      </c>
    </row>
    <row r="11" spans="1:2" ht="18" customHeight="1" x14ac:dyDescent="0.15">
      <c r="A11" s="24" t="s">
        <v>470</v>
      </c>
      <c r="B11" s="115">
        <v>406943</v>
      </c>
    </row>
    <row r="12" spans="1:2" ht="18" customHeight="1" x14ac:dyDescent="0.15">
      <c r="A12" s="24" t="s">
        <v>471</v>
      </c>
      <c r="B12" s="115">
        <v>765507</v>
      </c>
    </row>
    <row r="13" spans="1:2" ht="18" customHeight="1" x14ac:dyDescent="0.15">
      <c r="A13" s="24" t="s">
        <v>472</v>
      </c>
      <c r="B13" s="115">
        <v>129842</v>
      </c>
    </row>
    <row r="14" spans="1:2" ht="18" customHeight="1" x14ac:dyDescent="0.15">
      <c r="A14" s="22" t="s">
        <v>42</v>
      </c>
      <c r="B14" s="115">
        <f>SUM(B6:B13)-1</f>
        <v>2177765</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F5A4-8CE8-4317-8EDD-FB04ED8295AA}">
  <sheetPr>
    <pageSetUpPr fitToPage="1"/>
  </sheetPr>
  <dimension ref="A1:E66"/>
  <sheetViews>
    <sheetView workbookViewId="0"/>
  </sheetViews>
  <sheetFormatPr defaultColWidth="8.875" defaultRowHeight="11.25" x14ac:dyDescent="0.15"/>
  <cols>
    <col min="1" max="1" width="33.875" style="145" customWidth="1"/>
    <col min="2" max="2" width="18.875" style="145" customWidth="1"/>
    <col min="3" max="3" width="8.875" style="145" hidden="1" customWidth="1"/>
    <col min="4" max="4" width="33.875" style="145" customWidth="1"/>
    <col min="5" max="7" width="18.875" style="145" customWidth="1"/>
    <col min="8" max="16384" width="8.875" style="145"/>
  </cols>
  <sheetData>
    <row r="1" spans="1:5" ht="17.100000000000001" customHeight="1" x14ac:dyDescent="0.15">
      <c r="E1" s="140" t="s">
        <v>696</v>
      </c>
    </row>
    <row r="2" spans="1:5" ht="21" x14ac:dyDescent="0.15">
      <c r="A2" s="206" t="s">
        <v>300</v>
      </c>
      <c r="B2" s="207"/>
      <c r="C2" s="207"/>
      <c r="D2" s="207"/>
      <c r="E2" s="207"/>
    </row>
    <row r="3" spans="1:5" ht="13.5" x14ac:dyDescent="0.15">
      <c r="A3" s="208" t="s">
        <v>646</v>
      </c>
      <c r="B3" s="207"/>
      <c r="C3" s="207"/>
      <c r="D3" s="207"/>
      <c r="E3" s="207"/>
    </row>
    <row r="4" spans="1:5" ht="17.100000000000001" customHeight="1" x14ac:dyDescent="0.15">
      <c r="A4" s="139"/>
      <c r="E4" s="138" t="s">
        <v>692</v>
      </c>
    </row>
    <row r="5" spans="1:5" ht="27" customHeight="1" x14ac:dyDescent="0.15">
      <c r="A5" s="150" t="s">
        <v>139</v>
      </c>
      <c r="B5" s="150" t="s">
        <v>114</v>
      </c>
      <c r="C5" s="150"/>
      <c r="D5" s="150" t="s">
        <v>139</v>
      </c>
      <c r="E5" s="150" t="s">
        <v>114</v>
      </c>
    </row>
    <row r="6" spans="1:5" ht="17.100000000000001" customHeight="1" x14ac:dyDescent="0.15">
      <c r="A6" s="146" t="s">
        <v>140</v>
      </c>
      <c r="B6" s="178"/>
      <c r="C6" s="147"/>
      <c r="D6" s="146" t="s">
        <v>141</v>
      </c>
      <c r="E6" s="178"/>
    </row>
    <row r="7" spans="1:5" ht="17.100000000000001" customHeight="1" x14ac:dyDescent="0.15">
      <c r="A7" s="146" t="s">
        <v>142</v>
      </c>
      <c r="B7" s="177">
        <v>27027773</v>
      </c>
      <c r="C7" s="147"/>
      <c r="D7" s="146" t="s">
        <v>143</v>
      </c>
      <c r="E7" s="179">
        <v>16768095</v>
      </c>
    </row>
    <row r="8" spans="1:5" ht="17.100000000000001" customHeight="1" x14ac:dyDescent="0.15">
      <c r="A8" s="146" t="s">
        <v>144</v>
      </c>
      <c r="B8" s="177">
        <v>24350085</v>
      </c>
      <c r="C8" s="147"/>
      <c r="D8" s="146" t="s">
        <v>301</v>
      </c>
      <c r="E8" s="177">
        <v>12246719</v>
      </c>
    </row>
    <row r="9" spans="1:5" ht="17.100000000000001" customHeight="1" x14ac:dyDescent="0.15">
      <c r="A9" s="146" t="s">
        <v>146</v>
      </c>
      <c r="B9" s="179">
        <v>10128073</v>
      </c>
      <c r="C9" s="147"/>
      <c r="D9" s="146" t="s">
        <v>147</v>
      </c>
      <c r="E9" s="177" t="s">
        <v>131</v>
      </c>
    </row>
    <row r="10" spans="1:5" ht="17.100000000000001" customHeight="1" x14ac:dyDescent="0.15">
      <c r="A10" s="146" t="s">
        <v>148</v>
      </c>
      <c r="B10" s="177">
        <v>2306017</v>
      </c>
      <c r="C10" s="147"/>
      <c r="D10" s="146" t="s">
        <v>149</v>
      </c>
      <c r="E10" s="177">
        <v>1224287</v>
      </c>
    </row>
    <row r="11" spans="1:5" ht="17.100000000000001" customHeight="1" x14ac:dyDescent="0.15">
      <c r="A11" s="146" t="s">
        <v>150</v>
      </c>
      <c r="B11" s="177" t="s">
        <v>131</v>
      </c>
      <c r="C11" s="147"/>
      <c r="D11" s="146" t="s">
        <v>151</v>
      </c>
      <c r="E11" s="177" t="s">
        <v>131</v>
      </c>
    </row>
    <row r="12" spans="1:5" ht="17.100000000000001" customHeight="1" x14ac:dyDescent="0.15">
      <c r="A12" s="146" t="s">
        <v>152</v>
      </c>
      <c r="B12" s="177">
        <v>19722446</v>
      </c>
      <c r="C12" s="147"/>
      <c r="D12" s="146" t="s">
        <v>153</v>
      </c>
      <c r="E12" s="177">
        <v>3297088</v>
      </c>
    </row>
    <row r="13" spans="1:5" ht="17.100000000000001" customHeight="1" x14ac:dyDescent="0.15">
      <c r="A13" s="146" t="s">
        <v>154</v>
      </c>
      <c r="B13" s="177">
        <v>-12234675</v>
      </c>
      <c r="C13" s="147"/>
      <c r="D13" s="146" t="s">
        <v>155</v>
      </c>
      <c r="E13" s="179">
        <v>1765962</v>
      </c>
    </row>
    <row r="14" spans="1:5" ht="17.100000000000001" customHeight="1" x14ac:dyDescent="0.15">
      <c r="A14" s="146" t="s">
        <v>156</v>
      </c>
      <c r="B14" s="177">
        <v>1922197</v>
      </c>
      <c r="C14" s="147"/>
      <c r="D14" s="146" t="s">
        <v>302</v>
      </c>
      <c r="E14" s="177">
        <v>1191615</v>
      </c>
    </row>
    <row r="15" spans="1:5" ht="17.100000000000001" customHeight="1" x14ac:dyDescent="0.15">
      <c r="A15" s="146" t="s">
        <v>158</v>
      </c>
      <c r="B15" s="177">
        <v>-1587911</v>
      </c>
      <c r="C15" s="147"/>
      <c r="D15" s="146" t="s">
        <v>159</v>
      </c>
      <c r="E15" s="177">
        <v>226596</v>
      </c>
    </row>
    <row r="16" spans="1:5" ht="17.100000000000001" customHeight="1" x14ac:dyDescent="0.15">
      <c r="A16" s="146" t="s">
        <v>160</v>
      </c>
      <c r="B16" s="177">
        <v>148</v>
      </c>
      <c r="C16" s="147"/>
      <c r="D16" s="146" t="s">
        <v>161</v>
      </c>
      <c r="E16" s="177">
        <v>3647</v>
      </c>
    </row>
    <row r="17" spans="1:5" ht="17.100000000000001" customHeight="1" x14ac:dyDescent="0.15">
      <c r="A17" s="146" t="s">
        <v>162</v>
      </c>
      <c r="B17" s="177">
        <v>-148</v>
      </c>
      <c r="C17" s="147"/>
      <c r="D17" s="146" t="s">
        <v>163</v>
      </c>
      <c r="E17" s="177" t="s">
        <v>131</v>
      </c>
    </row>
    <row r="18" spans="1:5" ht="17.100000000000001" customHeight="1" x14ac:dyDescent="0.15">
      <c r="A18" s="146" t="s">
        <v>164</v>
      </c>
      <c r="B18" s="177" t="s">
        <v>131</v>
      </c>
      <c r="C18" s="147"/>
      <c r="D18" s="146" t="s">
        <v>165</v>
      </c>
      <c r="E18" s="177" t="s">
        <v>131</v>
      </c>
    </row>
    <row r="19" spans="1:5" ht="17.100000000000001" customHeight="1" x14ac:dyDescent="0.15">
      <c r="A19" s="146" t="s">
        <v>166</v>
      </c>
      <c r="B19" s="177" t="s">
        <v>131</v>
      </c>
      <c r="C19" s="147"/>
      <c r="D19" s="146" t="s">
        <v>167</v>
      </c>
      <c r="E19" s="177">
        <v>107048</v>
      </c>
    </row>
    <row r="20" spans="1:5" ht="17.100000000000001" customHeight="1" x14ac:dyDescent="0.15">
      <c r="A20" s="146" t="s">
        <v>168</v>
      </c>
      <c r="B20" s="177" t="s">
        <v>131</v>
      </c>
      <c r="C20" s="147"/>
      <c r="D20" s="146" t="s">
        <v>169</v>
      </c>
      <c r="E20" s="177">
        <v>17385</v>
      </c>
    </row>
    <row r="21" spans="1:5" ht="17.100000000000001" customHeight="1" x14ac:dyDescent="0.15">
      <c r="A21" s="146" t="s">
        <v>170</v>
      </c>
      <c r="B21" s="177" t="s">
        <v>131</v>
      </c>
      <c r="C21" s="147"/>
      <c r="D21" s="146" t="s">
        <v>153</v>
      </c>
      <c r="E21" s="177">
        <v>219670</v>
      </c>
    </row>
    <row r="22" spans="1:5" ht="17.100000000000001" customHeight="1" x14ac:dyDescent="0.15">
      <c r="A22" s="146" t="s">
        <v>171</v>
      </c>
      <c r="B22" s="177" t="s">
        <v>131</v>
      </c>
      <c r="C22" s="147"/>
      <c r="D22" s="148" t="s">
        <v>172</v>
      </c>
      <c r="E22" s="182">
        <v>18534056</v>
      </c>
    </row>
    <row r="23" spans="1:5" ht="17.100000000000001" customHeight="1" x14ac:dyDescent="0.15">
      <c r="A23" s="146" t="s">
        <v>173</v>
      </c>
      <c r="B23" s="177" t="s">
        <v>131</v>
      </c>
      <c r="C23" s="147"/>
      <c r="D23" s="146" t="s">
        <v>174</v>
      </c>
      <c r="E23" s="178"/>
    </row>
    <row r="24" spans="1:5" ht="17.100000000000001" customHeight="1" x14ac:dyDescent="0.15">
      <c r="A24" s="146" t="s">
        <v>175</v>
      </c>
      <c r="B24" s="177" t="s">
        <v>131</v>
      </c>
      <c r="C24" s="147"/>
      <c r="D24" s="146" t="s">
        <v>176</v>
      </c>
      <c r="E24" s="177">
        <v>30311157</v>
      </c>
    </row>
    <row r="25" spans="1:5" ht="17.100000000000001" customHeight="1" x14ac:dyDescent="0.15">
      <c r="A25" s="146" t="s">
        <v>177</v>
      </c>
      <c r="B25" s="177">
        <v>13150284</v>
      </c>
      <c r="C25" s="147"/>
      <c r="D25" s="146" t="s">
        <v>178</v>
      </c>
      <c r="E25" s="177">
        <v>-15557877</v>
      </c>
    </row>
    <row r="26" spans="1:5" ht="17.100000000000001" customHeight="1" x14ac:dyDescent="0.15">
      <c r="A26" s="146" t="s">
        <v>148</v>
      </c>
      <c r="B26" s="177">
        <v>306316</v>
      </c>
      <c r="C26" s="147"/>
      <c r="D26" s="146" t="s">
        <v>303</v>
      </c>
      <c r="E26" s="177" t="s">
        <v>131</v>
      </c>
    </row>
    <row r="27" spans="1:5" ht="17.100000000000001" customHeight="1" x14ac:dyDescent="0.15">
      <c r="A27" s="146" t="s">
        <v>152</v>
      </c>
      <c r="B27" s="177">
        <v>1362336</v>
      </c>
      <c r="C27" s="147"/>
      <c r="D27" s="147"/>
      <c r="E27" s="178"/>
    </row>
    <row r="28" spans="1:5" ht="17.100000000000001" customHeight="1" x14ac:dyDescent="0.15">
      <c r="A28" s="146" t="s">
        <v>154</v>
      </c>
      <c r="B28" s="177">
        <v>-601802</v>
      </c>
      <c r="C28" s="147"/>
      <c r="D28" s="147"/>
      <c r="E28" s="178"/>
    </row>
    <row r="29" spans="1:5" ht="17.100000000000001" customHeight="1" x14ac:dyDescent="0.15">
      <c r="A29" s="146" t="s">
        <v>156</v>
      </c>
      <c r="B29" s="177">
        <v>35609167</v>
      </c>
      <c r="C29" s="147"/>
      <c r="D29" s="147"/>
      <c r="E29" s="178"/>
    </row>
    <row r="30" spans="1:5" ht="17.100000000000001" customHeight="1" x14ac:dyDescent="0.15">
      <c r="A30" s="146" t="s">
        <v>158</v>
      </c>
      <c r="B30" s="177">
        <v>-23573165</v>
      </c>
      <c r="C30" s="147"/>
      <c r="D30" s="147"/>
      <c r="E30" s="178"/>
    </row>
    <row r="31" spans="1:5" ht="17.100000000000001" customHeight="1" x14ac:dyDescent="0.15">
      <c r="A31" s="146" t="s">
        <v>171</v>
      </c>
      <c r="B31" s="177">
        <v>451</v>
      </c>
      <c r="C31" s="147"/>
      <c r="D31" s="147"/>
      <c r="E31" s="178"/>
    </row>
    <row r="32" spans="1:5" ht="17.100000000000001" customHeight="1" x14ac:dyDescent="0.15">
      <c r="A32" s="146" t="s">
        <v>173</v>
      </c>
      <c r="B32" s="177">
        <v>-428</v>
      </c>
      <c r="C32" s="147"/>
      <c r="D32" s="147"/>
      <c r="E32" s="178"/>
    </row>
    <row r="33" spans="1:5" ht="17.100000000000001" customHeight="1" x14ac:dyDescent="0.15">
      <c r="A33" s="146" t="s">
        <v>175</v>
      </c>
      <c r="B33" s="177">
        <v>47409</v>
      </c>
      <c r="C33" s="147"/>
      <c r="D33" s="147"/>
      <c r="E33" s="178"/>
    </row>
    <row r="34" spans="1:5" ht="17.100000000000001" customHeight="1" x14ac:dyDescent="0.15">
      <c r="A34" s="146" t="s">
        <v>179</v>
      </c>
      <c r="B34" s="177">
        <v>3478478</v>
      </c>
      <c r="C34" s="147"/>
      <c r="D34" s="147"/>
      <c r="E34" s="178"/>
    </row>
    <row r="35" spans="1:5" ht="17.100000000000001" customHeight="1" x14ac:dyDescent="0.15">
      <c r="A35" s="146" t="s">
        <v>180</v>
      </c>
      <c r="B35" s="177">
        <v>-2406750</v>
      </c>
      <c r="C35" s="147"/>
      <c r="D35" s="147"/>
      <c r="E35" s="178"/>
    </row>
    <row r="36" spans="1:5" ht="17.100000000000001" customHeight="1" x14ac:dyDescent="0.15">
      <c r="A36" s="146" t="s">
        <v>181</v>
      </c>
      <c r="B36" s="177">
        <v>497233</v>
      </c>
      <c r="C36" s="147"/>
      <c r="D36" s="147"/>
      <c r="E36" s="178"/>
    </row>
    <row r="37" spans="1:5" ht="17.100000000000001" customHeight="1" x14ac:dyDescent="0.15">
      <c r="A37" s="146" t="s">
        <v>182</v>
      </c>
      <c r="B37" s="177">
        <v>1019</v>
      </c>
      <c r="C37" s="147"/>
      <c r="D37" s="147"/>
      <c r="E37" s="178"/>
    </row>
    <row r="38" spans="1:5" ht="17.100000000000001" customHeight="1" x14ac:dyDescent="0.15">
      <c r="A38" s="146" t="s">
        <v>183</v>
      </c>
      <c r="B38" s="177">
        <v>496214</v>
      </c>
      <c r="C38" s="147"/>
      <c r="D38" s="147"/>
      <c r="E38" s="178"/>
    </row>
    <row r="39" spans="1:5" ht="17.100000000000001" customHeight="1" x14ac:dyDescent="0.15">
      <c r="A39" s="146" t="s">
        <v>184</v>
      </c>
      <c r="B39" s="177">
        <v>2180455</v>
      </c>
      <c r="C39" s="147"/>
      <c r="D39" s="147"/>
      <c r="E39" s="178"/>
    </row>
    <row r="40" spans="1:5" ht="17.100000000000001" customHeight="1" x14ac:dyDescent="0.15">
      <c r="A40" s="146" t="s">
        <v>185</v>
      </c>
      <c r="B40" s="179">
        <v>119374</v>
      </c>
      <c r="C40" s="147"/>
      <c r="D40" s="147"/>
      <c r="E40" s="178"/>
    </row>
    <row r="41" spans="1:5" ht="17.100000000000001" customHeight="1" x14ac:dyDescent="0.15">
      <c r="A41" s="146" t="s">
        <v>186</v>
      </c>
      <c r="B41" s="177">
        <v>87378</v>
      </c>
      <c r="C41" s="147"/>
      <c r="D41" s="147"/>
      <c r="E41" s="178"/>
    </row>
    <row r="42" spans="1:5" ht="17.100000000000001" customHeight="1" x14ac:dyDescent="0.15">
      <c r="A42" s="146" t="s">
        <v>187</v>
      </c>
      <c r="B42" s="177">
        <v>31995</v>
      </c>
      <c r="C42" s="147"/>
      <c r="D42" s="147"/>
      <c r="E42" s="178"/>
    </row>
    <row r="43" spans="1:5" ht="17.100000000000001" customHeight="1" x14ac:dyDescent="0.15">
      <c r="A43" s="146" t="s">
        <v>171</v>
      </c>
      <c r="B43" s="177" t="s">
        <v>131</v>
      </c>
      <c r="C43" s="147"/>
      <c r="D43" s="147"/>
      <c r="E43" s="178"/>
    </row>
    <row r="44" spans="1:5" ht="17.100000000000001" customHeight="1" x14ac:dyDescent="0.15">
      <c r="A44" s="146" t="s">
        <v>189</v>
      </c>
      <c r="B44" s="177">
        <v>135348</v>
      </c>
      <c r="C44" s="147"/>
      <c r="D44" s="147"/>
      <c r="E44" s="178"/>
    </row>
    <row r="45" spans="1:5" ht="17.100000000000001" customHeight="1" x14ac:dyDescent="0.15">
      <c r="A45" s="146" t="s">
        <v>190</v>
      </c>
      <c r="B45" s="177">
        <v>34258</v>
      </c>
      <c r="C45" s="147"/>
      <c r="D45" s="147"/>
      <c r="E45" s="178"/>
    </row>
    <row r="46" spans="1:5" ht="17.100000000000001" customHeight="1" x14ac:dyDescent="0.15">
      <c r="A46" s="146" t="s">
        <v>191</v>
      </c>
      <c r="B46" s="177">
        <v>1907937</v>
      </c>
      <c r="C46" s="147"/>
      <c r="D46" s="147"/>
      <c r="E46" s="178"/>
    </row>
    <row r="47" spans="1:5" ht="17.100000000000001" customHeight="1" x14ac:dyDescent="0.15">
      <c r="A47" s="146" t="s">
        <v>192</v>
      </c>
      <c r="B47" s="177">
        <v>210750</v>
      </c>
      <c r="C47" s="147"/>
      <c r="D47" s="147"/>
      <c r="E47" s="178"/>
    </row>
    <row r="48" spans="1:5" ht="17.100000000000001" customHeight="1" x14ac:dyDescent="0.15">
      <c r="A48" s="146" t="s">
        <v>171</v>
      </c>
      <c r="B48" s="177">
        <v>1697187</v>
      </c>
      <c r="C48" s="147"/>
      <c r="D48" s="147"/>
      <c r="E48" s="178"/>
    </row>
    <row r="49" spans="1:5" ht="17.100000000000001" customHeight="1" x14ac:dyDescent="0.15">
      <c r="A49" s="146" t="s">
        <v>183</v>
      </c>
      <c r="B49" s="177">
        <v>2409</v>
      </c>
      <c r="C49" s="147"/>
      <c r="D49" s="147"/>
      <c r="E49" s="178"/>
    </row>
    <row r="50" spans="1:5" ht="17.100000000000001" customHeight="1" x14ac:dyDescent="0.15">
      <c r="A50" s="146" t="s">
        <v>193</v>
      </c>
      <c r="B50" s="177">
        <v>-18871</v>
      </c>
      <c r="C50" s="147"/>
      <c r="D50" s="147"/>
      <c r="E50" s="178"/>
    </row>
    <row r="51" spans="1:5" ht="17.100000000000001" customHeight="1" x14ac:dyDescent="0.15">
      <c r="A51" s="146" t="s">
        <v>194</v>
      </c>
      <c r="B51" s="177">
        <v>6259563</v>
      </c>
      <c r="C51" s="147"/>
      <c r="D51" s="147"/>
      <c r="E51" s="178"/>
    </row>
    <row r="52" spans="1:5" ht="17.100000000000001" customHeight="1" x14ac:dyDescent="0.15">
      <c r="A52" s="146" t="s">
        <v>195</v>
      </c>
      <c r="B52" s="177">
        <v>2630808</v>
      </c>
      <c r="C52" s="147"/>
      <c r="D52" s="147"/>
      <c r="E52" s="178"/>
    </row>
    <row r="53" spans="1:5" ht="17.100000000000001" customHeight="1" x14ac:dyDescent="0.15">
      <c r="A53" s="146" t="s">
        <v>196</v>
      </c>
      <c r="B53" s="177">
        <v>262376</v>
      </c>
      <c r="C53" s="147"/>
      <c r="D53" s="147"/>
      <c r="E53" s="178"/>
    </row>
    <row r="54" spans="1:5" ht="17.100000000000001" customHeight="1" x14ac:dyDescent="0.15">
      <c r="A54" s="146" t="s">
        <v>197</v>
      </c>
      <c r="B54" s="177">
        <v>5148</v>
      </c>
      <c r="C54" s="147"/>
      <c r="D54" s="147"/>
      <c r="E54" s="178"/>
    </row>
    <row r="55" spans="1:5" ht="17.100000000000001" customHeight="1" x14ac:dyDescent="0.15">
      <c r="A55" s="146" t="s">
        <v>198</v>
      </c>
      <c r="B55" s="177">
        <v>3278236</v>
      </c>
      <c r="C55" s="147"/>
      <c r="D55" s="147"/>
      <c r="E55" s="178"/>
    </row>
    <row r="56" spans="1:5" ht="17.100000000000001" customHeight="1" x14ac:dyDescent="0.15">
      <c r="A56" s="146" t="s">
        <v>199</v>
      </c>
      <c r="B56" s="177">
        <v>2194996</v>
      </c>
      <c r="C56" s="147"/>
      <c r="D56" s="147"/>
      <c r="E56" s="178"/>
    </row>
    <row r="57" spans="1:5" ht="17.100000000000001" customHeight="1" x14ac:dyDescent="0.15">
      <c r="A57" s="146" t="s">
        <v>200</v>
      </c>
      <c r="B57" s="177">
        <v>1083240</v>
      </c>
      <c r="C57" s="147"/>
      <c r="D57" s="147"/>
      <c r="E57" s="178"/>
    </row>
    <row r="58" spans="1:5" ht="17.100000000000001" customHeight="1" x14ac:dyDescent="0.15">
      <c r="A58" s="146" t="s">
        <v>201</v>
      </c>
      <c r="B58" s="177">
        <v>76931</v>
      </c>
      <c r="C58" s="147"/>
      <c r="D58" s="147"/>
      <c r="E58" s="178"/>
    </row>
    <row r="59" spans="1:5" ht="17.100000000000001" customHeight="1" x14ac:dyDescent="0.15">
      <c r="A59" s="146" t="s">
        <v>153</v>
      </c>
      <c r="B59" s="177">
        <v>12637</v>
      </c>
      <c r="C59" s="147"/>
      <c r="D59" s="147"/>
      <c r="E59" s="178"/>
    </row>
    <row r="60" spans="1:5" ht="17.100000000000001" customHeight="1" x14ac:dyDescent="0.15">
      <c r="A60" s="146" t="s">
        <v>202</v>
      </c>
      <c r="B60" s="177">
        <v>-6573</v>
      </c>
      <c r="C60" s="147"/>
      <c r="D60" s="147"/>
      <c r="E60" s="178"/>
    </row>
    <row r="61" spans="1:5" ht="17.100000000000001" customHeight="1" x14ac:dyDescent="0.15">
      <c r="A61" s="146" t="s">
        <v>304</v>
      </c>
      <c r="B61" s="177" t="s">
        <v>131</v>
      </c>
      <c r="C61" s="147"/>
      <c r="D61" s="148" t="s">
        <v>203</v>
      </c>
      <c r="E61" s="180">
        <v>14753280</v>
      </c>
    </row>
    <row r="62" spans="1:5" ht="17.100000000000001" customHeight="1" x14ac:dyDescent="0.15">
      <c r="A62" s="148" t="s">
        <v>204</v>
      </c>
      <c r="B62" s="180">
        <v>33287336</v>
      </c>
      <c r="C62" s="149"/>
      <c r="D62" s="148" t="s">
        <v>205</v>
      </c>
      <c r="E62" s="180">
        <v>33287336</v>
      </c>
    </row>
    <row r="63" spans="1:5" ht="17.100000000000001" customHeight="1" x14ac:dyDescent="0.15">
      <c r="A63" s="137"/>
      <c r="B63" s="137"/>
      <c r="C63" s="137"/>
      <c r="D63" s="137"/>
      <c r="E63" s="137"/>
    </row>
    <row r="64" spans="1:5" x14ac:dyDescent="0.15">
      <c r="A64" s="38" t="s">
        <v>695</v>
      </c>
    </row>
    <row r="65" spans="1:1" x14ac:dyDescent="0.15">
      <c r="A65" s="38" t="s">
        <v>694</v>
      </c>
    </row>
    <row r="66" spans="1:1" x14ac:dyDescent="0.15">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7CE5-DB6E-49D2-A24F-751D6422CC9D}">
  <sheetPr>
    <pageSetUpPr fitToPage="1"/>
  </sheetPr>
  <dimension ref="A1:E43"/>
  <sheetViews>
    <sheetView workbookViewId="0"/>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5" ht="17.100000000000001" customHeight="1" x14ac:dyDescent="0.15">
      <c r="E1" s="140" t="s">
        <v>697</v>
      </c>
    </row>
    <row r="2" spans="1:5" ht="21" x14ac:dyDescent="0.15">
      <c r="A2" s="206" t="s">
        <v>305</v>
      </c>
      <c r="B2" s="207"/>
      <c r="C2" s="207"/>
      <c r="D2" s="207"/>
      <c r="E2" s="207"/>
    </row>
    <row r="3" spans="1:5" ht="13.5" x14ac:dyDescent="0.15">
      <c r="A3" s="208" t="s">
        <v>647</v>
      </c>
      <c r="B3" s="207"/>
      <c r="C3" s="207"/>
      <c r="D3" s="207"/>
      <c r="E3" s="207"/>
    </row>
    <row r="4" spans="1:5" ht="13.5" x14ac:dyDescent="0.15">
      <c r="A4" s="208" t="s">
        <v>648</v>
      </c>
      <c r="B4" s="207"/>
      <c r="C4" s="207"/>
      <c r="D4" s="207"/>
      <c r="E4" s="207"/>
    </row>
    <row r="5" spans="1:5" ht="17.100000000000001" customHeight="1" x14ac:dyDescent="0.15">
      <c r="A5" s="139"/>
      <c r="E5" s="138" t="s">
        <v>692</v>
      </c>
    </row>
    <row r="6" spans="1:5" ht="27" customHeight="1" x14ac:dyDescent="0.15">
      <c r="A6" s="216" t="s">
        <v>139</v>
      </c>
      <c r="B6" s="216"/>
      <c r="C6" s="216"/>
      <c r="D6" s="216" t="s">
        <v>114</v>
      </c>
      <c r="E6" s="216"/>
    </row>
    <row r="7" spans="1:5" ht="17.100000000000001" customHeight="1" x14ac:dyDescent="0.15">
      <c r="A7" s="213" t="s">
        <v>206</v>
      </c>
      <c r="B7" s="213"/>
      <c r="C7" s="213"/>
      <c r="D7" s="209">
        <v>12999666</v>
      </c>
      <c r="E7" s="210"/>
    </row>
    <row r="8" spans="1:5" ht="17.100000000000001" customHeight="1" x14ac:dyDescent="0.15">
      <c r="A8" s="213" t="s">
        <v>207</v>
      </c>
      <c r="B8" s="213"/>
      <c r="C8" s="213"/>
      <c r="D8" s="209">
        <v>5504463</v>
      </c>
      <c r="E8" s="210"/>
    </row>
    <row r="9" spans="1:5" ht="17.100000000000001" customHeight="1" x14ac:dyDescent="0.15">
      <c r="A9" s="213" t="s">
        <v>208</v>
      </c>
      <c r="B9" s="213"/>
      <c r="C9" s="213"/>
      <c r="D9" s="215">
        <v>2009679</v>
      </c>
      <c r="E9" s="210"/>
    </row>
    <row r="10" spans="1:5" ht="17.100000000000001" customHeight="1" x14ac:dyDescent="0.15">
      <c r="A10" s="213" t="s">
        <v>209</v>
      </c>
      <c r="B10" s="213"/>
      <c r="C10" s="213"/>
      <c r="D10" s="209">
        <v>1402168</v>
      </c>
      <c r="E10" s="210"/>
    </row>
    <row r="11" spans="1:5" ht="17.100000000000001" customHeight="1" x14ac:dyDescent="0.15">
      <c r="A11" s="213" t="s">
        <v>210</v>
      </c>
      <c r="B11" s="213"/>
      <c r="C11" s="213"/>
      <c r="D11" s="209">
        <v>72683</v>
      </c>
      <c r="E11" s="210"/>
    </row>
    <row r="12" spans="1:5" ht="17.100000000000001" customHeight="1" x14ac:dyDescent="0.15">
      <c r="A12" s="213" t="s">
        <v>211</v>
      </c>
      <c r="B12" s="213"/>
      <c r="C12" s="213"/>
      <c r="D12" s="209">
        <v>3484</v>
      </c>
      <c r="E12" s="210"/>
    </row>
    <row r="13" spans="1:5" ht="17.100000000000001" customHeight="1" x14ac:dyDescent="0.15">
      <c r="A13" s="213" t="s">
        <v>171</v>
      </c>
      <c r="B13" s="213"/>
      <c r="C13" s="213"/>
      <c r="D13" s="209">
        <v>531345</v>
      </c>
      <c r="E13" s="210"/>
    </row>
    <row r="14" spans="1:5" ht="17.100000000000001" customHeight="1" x14ac:dyDescent="0.15">
      <c r="A14" s="213" t="s">
        <v>212</v>
      </c>
      <c r="B14" s="213"/>
      <c r="C14" s="213"/>
      <c r="D14" s="209">
        <v>3081512</v>
      </c>
      <c r="E14" s="210"/>
    </row>
    <row r="15" spans="1:5" ht="17.100000000000001" customHeight="1" x14ac:dyDescent="0.15">
      <c r="A15" s="213" t="s">
        <v>213</v>
      </c>
      <c r="B15" s="213"/>
      <c r="C15" s="213"/>
      <c r="D15" s="209">
        <v>1865214</v>
      </c>
      <c r="E15" s="210"/>
    </row>
    <row r="16" spans="1:5" ht="17.100000000000001" customHeight="1" x14ac:dyDescent="0.15">
      <c r="A16" s="213" t="s">
        <v>214</v>
      </c>
      <c r="B16" s="213"/>
      <c r="C16" s="213"/>
      <c r="D16" s="209">
        <v>106249</v>
      </c>
      <c r="E16" s="210"/>
    </row>
    <row r="17" spans="1:5" ht="17.100000000000001" customHeight="1" x14ac:dyDescent="0.15">
      <c r="A17" s="213" t="s">
        <v>215</v>
      </c>
      <c r="B17" s="213"/>
      <c r="C17" s="213"/>
      <c r="D17" s="209">
        <v>1109938</v>
      </c>
      <c r="E17" s="210"/>
    </row>
    <row r="18" spans="1:5" ht="17.100000000000001" customHeight="1" x14ac:dyDescent="0.15">
      <c r="A18" s="213" t="s">
        <v>171</v>
      </c>
      <c r="B18" s="213"/>
      <c r="C18" s="213"/>
      <c r="D18" s="209">
        <v>111</v>
      </c>
      <c r="E18" s="210"/>
    </row>
    <row r="19" spans="1:5" ht="17.100000000000001" customHeight="1" x14ac:dyDescent="0.15">
      <c r="A19" s="213" t="s">
        <v>216</v>
      </c>
      <c r="B19" s="213"/>
      <c r="C19" s="213"/>
      <c r="D19" s="209">
        <v>413272</v>
      </c>
      <c r="E19" s="210"/>
    </row>
    <row r="20" spans="1:5" ht="17.100000000000001" customHeight="1" x14ac:dyDescent="0.15">
      <c r="A20" s="213" t="s">
        <v>217</v>
      </c>
      <c r="B20" s="213"/>
      <c r="C20" s="213"/>
      <c r="D20" s="209">
        <v>130512</v>
      </c>
      <c r="E20" s="210"/>
    </row>
    <row r="21" spans="1:5" ht="17.100000000000001" customHeight="1" x14ac:dyDescent="0.15">
      <c r="A21" s="213" t="s">
        <v>218</v>
      </c>
      <c r="B21" s="213"/>
      <c r="C21" s="213"/>
      <c r="D21" s="209">
        <v>28866</v>
      </c>
      <c r="E21" s="210"/>
    </row>
    <row r="22" spans="1:5" ht="17.100000000000001" customHeight="1" x14ac:dyDescent="0.15">
      <c r="A22" s="213" t="s">
        <v>171</v>
      </c>
      <c r="B22" s="213"/>
      <c r="C22" s="213"/>
      <c r="D22" s="209">
        <v>253894</v>
      </c>
      <c r="E22" s="210"/>
    </row>
    <row r="23" spans="1:5" ht="17.100000000000001" customHeight="1" x14ac:dyDescent="0.15">
      <c r="A23" s="213" t="s">
        <v>219</v>
      </c>
      <c r="B23" s="213"/>
      <c r="C23" s="213"/>
      <c r="D23" s="209">
        <v>7495203</v>
      </c>
      <c r="E23" s="210"/>
    </row>
    <row r="24" spans="1:5" ht="17.100000000000001" customHeight="1" x14ac:dyDescent="0.15">
      <c r="A24" s="213" t="s">
        <v>220</v>
      </c>
      <c r="B24" s="213"/>
      <c r="C24" s="213"/>
      <c r="D24" s="209">
        <v>4072486</v>
      </c>
      <c r="E24" s="210"/>
    </row>
    <row r="25" spans="1:5" ht="17.100000000000001" customHeight="1" x14ac:dyDescent="0.15">
      <c r="A25" s="213" t="s">
        <v>221</v>
      </c>
      <c r="B25" s="213"/>
      <c r="C25" s="213"/>
      <c r="D25" s="209">
        <v>3195397</v>
      </c>
      <c r="E25" s="210"/>
    </row>
    <row r="26" spans="1:5" ht="17.100000000000001" customHeight="1" x14ac:dyDescent="0.15">
      <c r="A26" s="213" t="s">
        <v>183</v>
      </c>
      <c r="B26" s="213"/>
      <c r="C26" s="213"/>
      <c r="D26" s="209">
        <v>227320</v>
      </c>
      <c r="E26" s="210"/>
    </row>
    <row r="27" spans="1:5" ht="17.100000000000001" customHeight="1" x14ac:dyDescent="0.15">
      <c r="A27" s="213" t="s">
        <v>223</v>
      </c>
      <c r="B27" s="213"/>
      <c r="C27" s="213"/>
      <c r="D27" s="209">
        <v>1805660</v>
      </c>
      <c r="E27" s="210"/>
    </row>
    <row r="28" spans="1:5" ht="17.100000000000001" customHeight="1" x14ac:dyDescent="0.15">
      <c r="A28" s="213" t="s">
        <v>224</v>
      </c>
      <c r="B28" s="213"/>
      <c r="C28" s="213"/>
      <c r="D28" s="209">
        <v>1368013</v>
      </c>
      <c r="E28" s="210"/>
    </row>
    <row r="29" spans="1:5" ht="17.100000000000001" customHeight="1" x14ac:dyDescent="0.15">
      <c r="A29" s="213" t="s">
        <v>153</v>
      </c>
      <c r="B29" s="213"/>
      <c r="C29" s="213"/>
      <c r="D29" s="209">
        <v>437647</v>
      </c>
      <c r="E29" s="210"/>
    </row>
    <row r="30" spans="1:5" ht="17.100000000000001" customHeight="1" x14ac:dyDescent="0.15">
      <c r="A30" s="214" t="s">
        <v>225</v>
      </c>
      <c r="B30" s="214"/>
      <c r="C30" s="214"/>
      <c r="D30" s="217">
        <v>11194007</v>
      </c>
      <c r="E30" s="212"/>
    </row>
    <row r="31" spans="1:5" ht="17.100000000000001" customHeight="1" x14ac:dyDescent="0.15">
      <c r="A31" s="213" t="s">
        <v>226</v>
      </c>
      <c r="B31" s="213"/>
      <c r="C31" s="213"/>
      <c r="D31" s="209">
        <v>16793</v>
      </c>
      <c r="E31" s="210"/>
    </row>
    <row r="32" spans="1:5" ht="17.100000000000001" customHeight="1" x14ac:dyDescent="0.15">
      <c r="A32" s="213" t="s">
        <v>227</v>
      </c>
      <c r="B32" s="213"/>
      <c r="C32" s="213"/>
      <c r="D32" s="209" t="s">
        <v>131</v>
      </c>
      <c r="E32" s="210"/>
    </row>
    <row r="33" spans="1:5" ht="17.100000000000001" customHeight="1" x14ac:dyDescent="0.15">
      <c r="A33" s="213" t="s">
        <v>228</v>
      </c>
      <c r="B33" s="213"/>
      <c r="C33" s="213"/>
      <c r="D33" s="209">
        <v>15384</v>
      </c>
      <c r="E33" s="210"/>
    </row>
    <row r="34" spans="1:5" ht="17.100000000000001" customHeight="1" x14ac:dyDescent="0.15">
      <c r="A34" s="213" t="s">
        <v>230</v>
      </c>
      <c r="B34" s="213"/>
      <c r="C34" s="213"/>
      <c r="D34" s="209" t="s">
        <v>131</v>
      </c>
      <c r="E34" s="210"/>
    </row>
    <row r="35" spans="1:5" ht="17.100000000000001" customHeight="1" x14ac:dyDescent="0.15">
      <c r="A35" s="213" t="s">
        <v>153</v>
      </c>
      <c r="B35" s="213"/>
      <c r="C35" s="213"/>
      <c r="D35" s="209">
        <v>1409</v>
      </c>
      <c r="E35" s="210"/>
    </row>
    <row r="36" spans="1:5" ht="17.100000000000001" customHeight="1" x14ac:dyDescent="0.15">
      <c r="A36" s="213" t="s">
        <v>231</v>
      </c>
      <c r="B36" s="213"/>
      <c r="C36" s="213"/>
      <c r="D36" s="209">
        <v>2886</v>
      </c>
      <c r="E36" s="210"/>
    </row>
    <row r="37" spans="1:5" ht="17.100000000000001" customHeight="1" x14ac:dyDescent="0.15">
      <c r="A37" s="213" t="s">
        <v>232</v>
      </c>
      <c r="B37" s="213"/>
      <c r="C37" s="213"/>
      <c r="D37" s="209">
        <v>2746</v>
      </c>
      <c r="E37" s="210"/>
    </row>
    <row r="38" spans="1:5" ht="17.100000000000001" customHeight="1" x14ac:dyDescent="0.15">
      <c r="A38" s="213" t="s">
        <v>153</v>
      </c>
      <c r="B38" s="213"/>
      <c r="C38" s="213"/>
      <c r="D38" s="209">
        <v>140</v>
      </c>
      <c r="E38" s="210"/>
    </row>
    <row r="39" spans="1:5" ht="17.100000000000001" customHeight="1" x14ac:dyDescent="0.15">
      <c r="A39" s="214" t="s">
        <v>130</v>
      </c>
      <c r="B39" s="214"/>
      <c r="C39" s="214"/>
      <c r="D39" s="217">
        <v>11207913</v>
      </c>
      <c r="E39" s="212"/>
    </row>
    <row r="40" spans="1:5" ht="17.100000000000001" customHeight="1" x14ac:dyDescent="0.15">
      <c r="A40" s="137"/>
      <c r="B40" s="137"/>
      <c r="C40" s="137"/>
      <c r="D40" s="137"/>
      <c r="E40" s="137"/>
    </row>
    <row r="41" spans="1:5" x14ac:dyDescent="0.15">
      <c r="A41" s="38" t="s">
        <v>695</v>
      </c>
    </row>
    <row r="42" spans="1:5" x14ac:dyDescent="0.15">
      <c r="A42" s="38" t="s">
        <v>694</v>
      </c>
    </row>
    <row r="43" spans="1:5" x14ac:dyDescent="0.15">
      <c r="A43" s="38"/>
    </row>
  </sheetData>
  <mergeCells count="71">
    <mergeCell ref="A2:E2"/>
    <mergeCell ref="A3:E3"/>
    <mergeCell ref="A4:E4"/>
    <mergeCell ref="A6:C6"/>
    <mergeCell ref="D6:E6"/>
    <mergeCell ref="A7:C7"/>
    <mergeCell ref="A8:C8"/>
    <mergeCell ref="A9:C9"/>
    <mergeCell ref="D7:E7"/>
    <mergeCell ref="D8:E8"/>
    <mergeCell ref="D9:E9"/>
    <mergeCell ref="A10:C10"/>
    <mergeCell ref="A11:C11"/>
    <mergeCell ref="A12:C12"/>
    <mergeCell ref="D10:E10"/>
    <mergeCell ref="D11:E11"/>
    <mergeCell ref="D12:E12"/>
    <mergeCell ref="A13:C13"/>
    <mergeCell ref="A14:C14"/>
    <mergeCell ref="A15:C15"/>
    <mergeCell ref="D13:E13"/>
    <mergeCell ref="D14:E14"/>
    <mergeCell ref="D15:E15"/>
    <mergeCell ref="A16:C16"/>
    <mergeCell ref="A17:C17"/>
    <mergeCell ref="A18:C18"/>
    <mergeCell ref="D16:E16"/>
    <mergeCell ref="D17:E17"/>
    <mergeCell ref="D18:E18"/>
    <mergeCell ref="A19:C19"/>
    <mergeCell ref="A20:C20"/>
    <mergeCell ref="A21:C21"/>
    <mergeCell ref="D19:E19"/>
    <mergeCell ref="D20:E20"/>
    <mergeCell ref="D21:E21"/>
    <mergeCell ref="A22:C22"/>
    <mergeCell ref="A23:C23"/>
    <mergeCell ref="A24:C24"/>
    <mergeCell ref="D22:E22"/>
    <mergeCell ref="D23:E23"/>
    <mergeCell ref="D24:E24"/>
    <mergeCell ref="A25:C25"/>
    <mergeCell ref="A26:C26"/>
    <mergeCell ref="A27:C27"/>
    <mergeCell ref="D25:E25"/>
    <mergeCell ref="D26:E26"/>
    <mergeCell ref="D27:E27"/>
    <mergeCell ref="A28:C28"/>
    <mergeCell ref="A29:C29"/>
    <mergeCell ref="A30:C30"/>
    <mergeCell ref="D28:E28"/>
    <mergeCell ref="D29:E29"/>
    <mergeCell ref="D30:E30"/>
    <mergeCell ref="A31:C31"/>
    <mergeCell ref="A32:C32"/>
    <mergeCell ref="A33:C33"/>
    <mergeCell ref="D31:E31"/>
    <mergeCell ref="D32:E32"/>
    <mergeCell ref="D33:E33"/>
    <mergeCell ref="A34:C34"/>
    <mergeCell ref="A35:C35"/>
    <mergeCell ref="A36:C36"/>
    <mergeCell ref="D34:E34"/>
    <mergeCell ref="D35:E35"/>
    <mergeCell ref="D36:E36"/>
    <mergeCell ref="A37:C37"/>
    <mergeCell ref="A38:C38"/>
    <mergeCell ref="A39:C39"/>
    <mergeCell ref="D37:E37"/>
    <mergeCell ref="D38:E38"/>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BF49-7F1A-4D92-8442-43C77DB4CCD8}">
  <sheetPr>
    <pageSetUpPr fitToPage="1"/>
  </sheetPr>
  <dimension ref="A1:E29"/>
  <sheetViews>
    <sheetView workbookViewId="0"/>
  </sheetViews>
  <sheetFormatPr defaultColWidth="8.875" defaultRowHeight="11.25" x14ac:dyDescent="0.15"/>
  <cols>
    <col min="1" max="1" width="30.875" style="145" customWidth="1"/>
    <col min="2" max="7" width="18.875" style="145" customWidth="1"/>
    <col min="8" max="16384" width="8.875" style="145"/>
  </cols>
  <sheetData>
    <row r="1" spans="1:5" ht="17.100000000000001" customHeight="1" x14ac:dyDescent="0.15">
      <c r="E1" s="140" t="s">
        <v>698</v>
      </c>
    </row>
    <row r="2" spans="1:5" ht="21" x14ac:dyDescent="0.15">
      <c r="A2" s="206" t="s">
        <v>306</v>
      </c>
      <c r="B2" s="207"/>
      <c r="C2" s="207"/>
      <c r="D2" s="207"/>
      <c r="E2" s="207"/>
    </row>
    <row r="3" spans="1:5" ht="13.5" x14ac:dyDescent="0.15">
      <c r="A3" s="208" t="s">
        <v>647</v>
      </c>
      <c r="B3" s="207"/>
      <c r="C3" s="207"/>
      <c r="D3" s="207"/>
      <c r="E3" s="207"/>
    </row>
    <row r="4" spans="1:5" ht="13.5" x14ac:dyDescent="0.15">
      <c r="A4" s="208" t="s">
        <v>648</v>
      </c>
      <c r="B4" s="207"/>
      <c r="C4" s="207"/>
      <c r="D4" s="207"/>
      <c r="E4" s="207"/>
    </row>
    <row r="5" spans="1:5" ht="17.100000000000001" customHeight="1" x14ac:dyDescent="0.15">
      <c r="A5" s="139"/>
      <c r="E5" s="138" t="s">
        <v>692</v>
      </c>
    </row>
    <row r="6" spans="1:5" ht="27" customHeight="1" x14ac:dyDescent="0.15">
      <c r="A6" s="150" t="s">
        <v>139</v>
      </c>
      <c r="B6" s="150" t="s">
        <v>42</v>
      </c>
      <c r="C6" s="150" t="s">
        <v>233</v>
      </c>
      <c r="D6" s="150" t="s">
        <v>234</v>
      </c>
      <c r="E6" s="150" t="s">
        <v>307</v>
      </c>
    </row>
    <row r="7" spans="1:5" ht="17.100000000000001" customHeight="1" x14ac:dyDescent="0.15">
      <c r="A7" s="148" t="s">
        <v>235</v>
      </c>
      <c r="B7" s="180">
        <v>13999972</v>
      </c>
      <c r="C7" s="180">
        <v>29799003</v>
      </c>
      <c r="D7" s="180">
        <v>-15799031</v>
      </c>
      <c r="E7" s="180" t="s">
        <v>131</v>
      </c>
    </row>
    <row r="8" spans="1:5" ht="17.100000000000001" customHeight="1" x14ac:dyDescent="0.15">
      <c r="A8" s="146" t="s">
        <v>236</v>
      </c>
      <c r="B8" s="177">
        <v>-11207913</v>
      </c>
      <c r="C8" s="178"/>
      <c r="D8" s="177">
        <v>-11207913</v>
      </c>
      <c r="E8" s="177" t="s">
        <v>131</v>
      </c>
    </row>
    <row r="9" spans="1:5" ht="17.100000000000001" customHeight="1" x14ac:dyDescent="0.15">
      <c r="A9" s="146" t="s">
        <v>237</v>
      </c>
      <c r="B9" s="177">
        <v>11995949</v>
      </c>
      <c r="C9" s="178"/>
      <c r="D9" s="177">
        <v>11995949</v>
      </c>
      <c r="E9" s="177" t="s">
        <v>131</v>
      </c>
    </row>
    <row r="10" spans="1:5" ht="17.100000000000001" customHeight="1" x14ac:dyDescent="0.15">
      <c r="A10" s="146" t="s">
        <v>238</v>
      </c>
      <c r="B10" s="177">
        <v>7246999</v>
      </c>
      <c r="C10" s="178"/>
      <c r="D10" s="177">
        <v>7246999</v>
      </c>
      <c r="E10" s="177" t="s">
        <v>131</v>
      </c>
    </row>
    <row r="11" spans="1:5" ht="17.100000000000001" customHeight="1" x14ac:dyDescent="0.15">
      <c r="A11" s="146" t="s">
        <v>239</v>
      </c>
      <c r="B11" s="177">
        <v>4748950</v>
      </c>
      <c r="C11" s="178"/>
      <c r="D11" s="177">
        <v>4748950</v>
      </c>
      <c r="E11" s="177" t="s">
        <v>131</v>
      </c>
    </row>
    <row r="12" spans="1:5" ht="17.100000000000001" customHeight="1" x14ac:dyDescent="0.15">
      <c r="A12" s="148" t="s">
        <v>240</v>
      </c>
      <c r="B12" s="180">
        <v>788036</v>
      </c>
      <c r="C12" s="181"/>
      <c r="D12" s="180">
        <v>788036</v>
      </c>
      <c r="E12" s="180" t="s">
        <v>131</v>
      </c>
    </row>
    <row r="13" spans="1:5" ht="17.100000000000001" customHeight="1" x14ac:dyDescent="0.15">
      <c r="A13" s="146" t="s">
        <v>241</v>
      </c>
      <c r="B13" s="178"/>
      <c r="C13" s="179">
        <v>526499</v>
      </c>
      <c r="D13" s="179">
        <v>-526499</v>
      </c>
      <c r="E13" s="178"/>
    </row>
    <row r="14" spans="1:5" ht="17.100000000000001" customHeight="1" x14ac:dyDescent="0.15">
      <c r="A14" s="146" t="s">
        <v>242</v>
      </c>
      <c r="B14" s="178"/>
      <c r="C14" s="177">
        <v>945427</v>
      </c>
      <c r="D14" s="177">
        <v>-945427</v>
      </c>
      <c r="E14" s="178"/>
    </row>
    <row r="15" spans="1:5" ht="17.100000000000001" customHeight="1" x14ac:dyDescent="0.15">
      <c r="A15" s="146" t="s">
        <v>243</v>
      </c>
      <c r="B15" s="178"/>
      <c r="C15" s="177">
        <v>-1128136</v>
      </c>
      <c r="D15" s="177">
        <v>1128136</v>
      </c>
      <c r="E15" s="178"/>
    </row>
    <row r="16" spans="1:5" ht="17.100000000000001" customHeight="1" x14ac:dyDescent="0.15">
      <c r="A16" s="146" t="s">
        <v>244</v>
      </c>
      <c r="B16" s="178"/>
      <c r="C16" s="177">
        <v>1448386</v>
      </c>
      <c r="D16" s="177">
        <v>-1448386</v>
      </c>
      <c r="E16" s="178"/>
    </row>
    <row r="17" spans="1:5" ht="17.100000000000001" customHeight="1" x14ac:dyDescent="0.15">
      <c r="A17" s="146" t="s">
        <v>245</v>
      </c>
      <c r="B17" s="178"/>
      <c r="C17" s="177">
        <v>-739179</v>
      </c>
      <c r="D17" s="177">
        <v>739179</v>
      </c>
      <c r="E17" s="178"/>
    </row>
    <row r="18" spans="1:5" ht="17.100000000000001" customHeight="1" x14ac:dyDescent="0.15">
      <c r="A18" s="146" t="s">
        <v>246</v>
      </c>
      <c r="B18" s="177">
        <v>-759</v>
      </c>
      <c r="C18" s="177">
        <v>-759</v>
      </c>
      <c r="D18" s="178"/>
      <c r="E18" s="178"/>
    </row>
    <row r="19" spans="1:5" ht="17.100000000000001" customHeight="1" x14ac:dyDescent="0.15">
      <c r="A19" s="146" t="s">
        <v>247</v>
      </c>
      <c r="B19" s="177">
        <v>2597</v>
      </c>
      <c r="C19" s="177">
        <v>2597</v>
      </c>
      <c r="D19" s="178"/>
      <c r="E19" s="178"/>
    </row>
    <row r="20" spans="1:5" ht="17.100000000000001" customHeight="1" x14ac:dyDescent="0.15">
      <c r="A20" s="146" t="s">
        <v>308</v>
      </c>
      <c r="B20" s="178"/>
      <c r="C20" s="178"/>
      <c r="D20" s="177" t="s">
        <v>131</v>
      </c>
      <c r="E20" s="177" t="s">
        <v>131</v>
      </c>
    </row>
    <row r="21" spans="1:5" ht="17.100000000000001" customHeight="1" x14ac:dyDescent="0.15">
      <c r="A21" s="146" t="s">
        <v>309</v>
      </c>
      <c r="B21" s="178"/>
      <c r="C21" s="178"/>
      <c r="D21" s="177" t="s">
        <v>131</v>
      </c>
      <c r="E21" s="177" t="s">
        <v>131</v>
      </c>
    </row>
    <row r="22" spans="1:5" ht="17.100000000000001" customHeight="1" x14ac:dyDescent="0.15">
      <c r="A22" s="146" t="s">
        <v>310</v>
      </c>
      <c r="B22" s="177">
        <v>-36566</v>
      </c>
      <c r="C22" s="177">
        <v>-16183</v>
      </c>
      <c r="D22" s="177">
        <v>-20383</v>
      </c>
      <c r="E22" s="177" t="s">
        <v>131</v>
      </c>
    </row>
    <row r="23" spans="1:5" ht="17.100000000000001" customHeight="1" x14ac:dyDescent="0.15">
      <c r="A23" s="146" t="s">
        <v>248</v>
      </c>
      <c r="B23" s="177">
        <v>0</v>
      </c>
      <c r="C23" s="177">
        <v>0</v>
      </c>
      <c r="D23" s="177" t="s">
        <v>131</v>
      </c>
      <c r="E23" s="178"/>
    </row>
    <row r="24" spans="1:5" ht="17.100000000000001" customHeight="1" x14ac:dyDescent="0.15">
      <c r="A24" s="148" t="s">
        <v>249</v>
      </c>
      <c r="B24" s="182">
        <v>753307</v>
      </c>
      <c r="C24" s="182">
        <v>512153</v>
      </c>
      <c r="D24" s="180">
        <v>241154</v>
      </c>
      <c r="E24" s="180" t="s">
        <v>131</v>
      </c>
    </row>
    <row r="25" spans="1:5" ht="17.100000000000001" customHeight="1" x14ac:dyDescent="0.15">
      <c r="A25" s="148" t="s">
        <v>250</v>
      </c>
      <c r="B25" s="182">
        <v>14753280</v>
      </c>
      <c r="C25" s="182">
        <v>30311157</v>
      </c>
      <c r="D25" s="180">
        <v>-15557877</v>
      </c>
      <c r="E25" s="180" t="s">
        <v>131</v>
      </c>
    </row>
    <row r="26" spans="1:5" ht="17.100000000000001" customHeight="1" x14ac:dyDescent="0.15">
      <c r="A26" s="137"/>
      <c r="B26" s="137"/>
      <c r="C26" s="137"/>
      <c r="D26" s="137"/>
      <c r="E26" s="137"/>
    </row>
    <row r="27" spans="1:5" x14ac:dyDescent="0.15">
      <c r="A27" s="38" t="s">
        <v>695</v>
      </c>
    </row>
    <row r="28" spans="1:5" x14ac:dyDescent="0.15">
      <c r="A28" s="38" t="s">
        <v>694</v>
      </c>
    </row>
    <row r="29" spans="1:5" x14ac:dyDescent="0.15">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96C8-D908-4A4C-9B1C-C53A58D5C72A}">
  <sheetPr>
    <pageSetUpPr fitToPage="1"/>
  </sheetPr>
  <dimension ref="A1:E62"/>
  <sheetViews>
    <sheetView workbookViewId="0"/>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5" ht="17.100000000000001" customHeight="1" x14ac:dyDescent="0.15">
      <c r="E1" s="140" t="s">
        <v>699</v>
      </c>
    </row>
    <row r="2" spans="1:5" ht="21" x14ac:dyDescent="0.15">
      <c r="A2" s="206" t="s">
        <v>311</v>
      </c>
      <c r="B2" s="207"/>
      <c r="C2" s="207"/>
      <c r="D2" s="207"/>
      <c r="E2" s="207"/>
    </row>
    <row r="3" spans="1:5" ht="13.5" x14ac:dyDescent="0.15">
      <c r="A3" s="208" t="s">
        <v>647</v>
      </c>
      <c r="B3" s="207"/>
      <c r="C3" s="207"/>
      <c r="D3" s="207"/>
      <c r="E3" s="207"/>
    </row>
    <row r="4" spans="1:5" ht="13.5" x14ac:dyDescent="0.15">
      <c r="A4" s="208" t="s">
        <v>648</v>
      </c>
      <c r="B4" s="207"/>
      <c r="C4" s="207"/>
      <c r="D4" s="207"/>
      <c r="E4" s="207"/>
    </row>
    <row r="5" spans="1:5" ht="17.100000000000001" customHeight="1" x14ac:dyDescent="0.15">
      <c r="A5" s="139"/>
      <c r="E5" s="138" t="s">
        <v>692</v>
      </c>
    </row>
    <row r="6" spans="1:5" ht="27" customHeight="1" x14ac:dyDescent="0.15">
      <c r="A6" s="216" t="s">
        <v>139</v>
      </c>
      <c r="B6" s="216"/>
      <c r="C6" s="216"/>
      <c r="D6" s="216" t="s">
        <v>114</v>
      </c>
      <c r="E6" s="216"/>
    </row>
    <row r="7" spans="1:5" ht="17.100000000000001" customHeight="1" x14ac:dyDescent="0.15">
      <c r="A7" s="213" t="s">
        <v>251</v>
      </c>
      <c r="B7" s="213"/>
      <c r="C7" s="213"/>
      <c r="D7" s="276"/>
      <c r="E7" s="276"/>
    </row>
    <row r="8" spans="1:5" ht="17.100000000000001" customHeight="1" x14ac:dyDescent="0.15">
      <c r="A8" s="213" t="s">
        <v>252</v>
      </c>
      <c r="B8" s="213"/>
      <c r="C8" s="213"/>
      <c r="D8" s="275">
        <v>11940004</v>
      </c>
      <c r="E8" s="276"/>
    </row>
    <row r="9" spans="1:5" ht="17.100000000000001" customHeight="1" x14ac:dyDescent="0.15">
      <c r="A9" s="213" t="s">
        <v>253</v>
      </c>
      <c r="B9" s="213"/>
      <c r="C9" s="213"/>
      <c r="D9" s="275">
        <v>4444802</v>
      </c>
      <c r="E9" s="276"/>
    </row>
    <row r="10" spans="1:5" ht="17.100000000000001" customHeight="1" x14ac:dyDescent="0.15">
      <c r="A10" s="213" t="s">
        <v>254</v>
      </c>
      <c r="B10" s="213"/>
      <c r="C10" s="213"/>
      <c r="D10" s="275">
        <v>2017515</v>
      </c>
      <c r="E10" s="276"/>
    </row>
    <row r="11" spans="1:5" ht="17.100000000000001" customHeight="1" x14ac:dyDescent="0.15">
      <c r="A11" s="213" t="s">
        <v>255</v>
      </c>
      <c r="B11" s="213"/>
      <c r="C11" s="213"/>
      <c r="D11" s="275">
        <v>2041885</v>
      </c>
      <c r="E11" s="276"/>
    </row>
    <row r="12" spans="1:5" ht="17.100000000000001" customHeight="1" x14ac:dyDescent="0.15">
      <c r="A12" s="213" t="s">
        <v>256</v>
      </c>
      <c r="B12" s="213"/>
      <c r="C12" s="213"/>
      <c r="D12" s="275">
        <v>130512</v>
      </c>
      <c r="E12" s="276"/>
    </row>
    <row r="13" spans="1:5" ht="17.100000000000001" customHeight="1" x14ac:dyDescent="0.15">
      <c r="A13" s="213" t="s">
        <v>257</v>
      </c>
      <c r="B13" s="213"/>
      <c r="C13" s="213"/>
      <c r="D13" s="275">
        <v>254890</v>
      </c>
      <c r="E13" s="276"/>
    </row>
    <row r="14" spans="1:5" ht="17.100000000000001" customHeight="1" x14ac:dyDescent="0.15">
      <c r="A14" s="213" t="s">
        <v>258</v>
      </c>
      <c r="B14" s="213"/>
      <c r="C14" s="213"/>
      <c r="D14" s="275">
        <v>7495202</v>
      </c>
      <c r="E14" s="276"/>
    </row>
    <row r="15" spans="1:5" ht="17.100000000000001" customHeight="1" x14ac:dyDescent="0.15">
      <c r="A15" s="213" t="s">
        <v>259</v>
      </c>
      <c r="B15" s="213"/>
      <c r="C15" s="213"/>
      <c r="D15" s="275">
        <v>4072485</v>
      </c>
      <c r="E15" s="276"/>
    </row>
    <row r="16" spans="1:5" ht="17.100000000000001" customHeight="1" x14ac:dyDescent="0.15">
      <c r="A16" s="213" t="s">
        <v>260</v>
      </c>
      <c r="B16" s="213"/>
      <c r="C16" s="213"/>
      <c r="D16" s="275">
        <v>3195397</v>
      </c>
      <c r="E16" s="276"/>
    </row>
    <row r="17" spans="1:5" ht="17.100000000000001" customHeight="1" x14ac:dyDescent="0.15">
      <c r="A17" s="213" t="s">
        <v>257</v>
      </c>
      <c r="B17" s="213"/>
      <c r="C17" s="213"/>
      <c r="D17" s="275">
        <v>227320</v>
      </c>
      <c r="E17" s="276"/>
    </row>
    <row r="18" spans="1:5" ht="17.100000000000001" customHeight="1" x14ac:dyDescent="0.15">
      <c r="A18" s="213" t="s">
        <v>262</v>
      </c>
      <c r="B18" s="213"/>
      <c r="C18" s="213"/>
      <c r="D18" s="275">
        <v>13461320</v>
      </c>
      <c r="E18" s="276"/>
    </row>
    <row r="19" spans="1:5" ht="17.100000000000001" customHeight="1" x14ac:dyDescent="0.15">
      <c r="A19" s="213" t="s">
        <v>263</v>
      </c>
      <c r="B19" s="213"/>
      <c r="C19" s="213"/>
      <c r="D19" s="275">
        <v>7029565</v>
      </c>
      <c r="E19" s="276"/>
    </row>
    <row r="20" spans="1:5" ht="17.100000000000001" customHeight="1" x14ac:dyDescent="0.15">
      <c r="A20" s="213" t="s">
        <v>264</v>
      </c>
      <c r="B20" s="213"/>
      <c r="C20" s="213"/>
      <c r="D20" s="275">
        <v>4598251</v>
      </c>
      <c r="E20" s="276"/>
    </row>
    <row r="21" spans="1:5" ht="17.100000000000001" customHeight="1" x14ac:dyDescent="0.15">
      <c r="A21" s="213" t="s">
        <v>265</v>
      </c>
      <c r="B21" s="213"/>
      <c r="C21" s="213"/>
      <c r="D21" s="275">
        <v>1398622</v>
      </c>
      <c r="E21" s="276"/>
    </row>
    <row r="22" spans="1:5" ht="17.100000000000001" customHeight="1" x14ac:dyDescent="0.15">
      <c r="A22" s="213" t="s">
        <v>266</v>
      </c>
      <c r="B22" s="213"/>
      <c r="C22" s="213"/>
      <c r="D22" s="275">
        <v>434882</v>
      </c>
      <c r="E22" s="276"/>
    </row>
    <row r="23" spans="1:5" ht="17.100000000000001" customHeight="1" x14ac:dyDescent="0.15">
      <c r="A23" s="213" t="s">
        <v>267</v>
      </c>
      <c r="B23" s="213"/>
      <c r="C23" s="213"/>
      <c r="D23" s="275">
        <v>1409</v>
      </c>
      <c r="E23" s="276"/>
    </row>
    <row r="24" spans="1:5" ht="17.100000000000001" customHeight="1" x14ac:dyDescent="0.15">
      <c r="A24" s="213" t="s">
        <v>268</v>
      </c>
      <c r="B24" s="213"/>
      <c r="C24" s="213"/>
      <c r="D24" s="275" t="s">
        <v>131</v>
      </c>
      <c r="E24" s="276"/>
    </row>
    <row r="25" spans="1:5" ht="17.100000000000001" customHeight="1" x14ac:dyDescent="0.15">
      <c r="A25" s="213" t="s">
        <v>269</v>
      </c>
      <c r="B25" s="213"/>
      <c r="C25" s="213"/>
      <c r="D25" s="275">
        <v>1409</v>
      </c>
      <c r="E25" s="276"/>
    </row>
    <row r="26" spans="1:5" ht="17.100000000000001" customHeight="1" x14ac:dyDescent="0.15">
      <c r="A26" s="213" t="s">
        <v>270</v>
      </c>
      <c r="B26" s="213"/>
      <c r="C26" s="213"/>
      <c r="D26" s="275">
        <v>1027</v>
      </c>
      <c r="E26" s="276"/>
    </row>
    <row r="27" spans="1:5" ht="17.100000000000001" customHeight="1" x14ac:dyDescent="0.15">
      <c r="A27" s="214" t="s">
        <v>271</v>
      </c>
      <c r="B27" s="214"/>
      <c r="C27" s="214"/>
      <c r="D27" s="282">
        <v>1520933</v>
      </c>
      <c r="E27" s="278"/>
    </row>
    <row r="28" spans="1:5" ht="17.100000000000001" customHeight="1" x14ac:dyDescent="0.15">
      <c r="A28" s="213" t="s">
        <v>272</v>
      </c>
      <c r="B28" s="213"/>
      <c r="C28" s="213"/>
      <c r="D28" s="276"/>
      <c r="E28" s="276"/>
    </row>
    <row r="29" spans="1:5" ht="17.100000000000001" customHeight="1" x14ac:dyDescent="0.15">
      <c r="A29" s="213" t="s">
        <v>273</v>
      </c>
      <c r="B29" s="213"/>
      <c r="C29" s="213"/>
      <c r="D29" s="275">
        <v>2223041</v>
      </c>
      <c r="E29" s="276"/>
    </row>
    <row r="30" spans="1:5" ht="17.100000000000001" customHeight="1" x14ac:dyDescent="0.15">
      <c r="A30" s="213" t="s">
        <v>274</v>
      </c>
      <c r="B30" s="213"/>
      <c r="C30" s="213"/>
      <c r="D30" s="275">
        <v>915476</v>
      </c>
      <c r="E30" s="276"/>
    </row>
    <row r="31" spans="1:5" ht="17.100000000000001" customHeight="1" x14ac:dyDescent="0.15">
      <c r="A31" s="213" t="s">
        <v>275</v>
      </c>
      <c r="B31" s="213"/>
      <c r="C31" s="213"/>
      <c r="D31" s="275">
        <v>1292061</v>
      </c>
      <c r="E31" s="276"/>
    </row>
    <row r="32" spans="1:5" ht="17.100000000000001" customHeight="1" x14ac:dyDescent="0.15">
      <c r="A32" s="213" t="s">
        <v>276</v>
      </c>
      <c r="B32" s="213"/>
      <c r="C32" s="213"/>
      <c r="D32" s="275">
        <v>10855</v>
      </c>
      <c r="E32" s="276"/>
    </row>
    <row r="33" spans="1:5" ht="17.100000000000001" customHeight="1" x14ac:dyDescent="0.15">
      <c r="A33" s="213" t="s">
        <v>277</v>
      </c>
      <c r="B33" s="213"/>
      <c r="C33" s="213"/>
      <c r="D33" s="275">
        <v>4649</v>
      </c>
      <c r="E33" s="276"/>
    </row>
    <row r="34" spans="1:5" ht="17.100000000000001" customHeight="1" x14ac:dyDescent="0.15">
      <c r="A34" s="213" t="s">
        <v>269</v>
      </c>
      <c r="B34" s="213"/>
      <c r="C34" s="213"/>
      <c r="D34" s="275" t="s">
        <v>131</v>
      </c>
      <c r="E34" s="276"/>
    </row>
    <row r="35" spans="1:5" ht="17.100000000000001" customHeight="1" x14ac:dyDescent="0.15">
      <c r="A35" s="213" t="s">
        <v>278</v>
      </c>
      <c r="B35" s="213"/>
      <c r="C35" s="213"/>
      <c r="D35" s="275">
        <v>1028826</v>
      </c>
      <c r="E35" s="276"/>
    </row>
    <row r="36" spans="1:5" ht="17.100000000000001" customHeight="1" x14ac:dyDescent="0.15">
      <c r="A36" s="213" t="s">
        <v>264</v>
      </c>
      <c r="B36" s="213"/>
      <c r="C36" s="213"/>
      <c r="D36" s="275">
        <v>257657</v>
      </c>
      <c r="E36" s="276"/>
    </row>
    <row r="37" spans="1:5" ht="17.100000000000001" customHeight="1" x14ac:dyDescent="0.15">
      <c r="A37" s="213" t="s">
        <v>279</v>
      </c>
      <c r="B37" s="213"/>
      <c r="C37" s="213"/>
      <c r="D37" s="275">
        <v>550844</v>
      </c>
      <c r="E37" s="276"/>
    </row>
    <row r="38" spans="1:5" ht="17.100000000000001" customHeight="1" x14ac:dyDescent="0.15">
      <c r="A38" s="213" t="s">
        <v>280</v>
      </c>
      <c r="B38" s="213"/>
      <c r="C38" s="213"/>
      <c r="D38" s="275">
        <v>8811</v>
      </c>
      <c r="E38" s="276"/>
    </row>
    <row r="39" spans="1:5" ht="17.100000000000001" customHeight="1" x14ac:dyDescent="0.15">
      <c r="A39" s="213" t="s">
        <v>281</v>
      </c>
      <c r="B39" s="213"/>
      <c r="C39" s="213"/>
      <c r="D39" s="275">
        <v>3898</v>
      </c>
      <c r="E39" s="276"/>
    </row>
    <row r="40" spans="1:5" ht="17.100000000000001" customHeight="1" x14ac:dyDescent="0.15">
      <c r="A40" s="213" t="s">
        <v>266</v>
      </c>
      <c r="B40" s="213"/>
      <c r="C40" s="213"/>
      <c r="D40" s="275">
        <v>207616</v>
      </c>
      <c r="E40" s="276"/>
    </row>
    <row r="41" spans="1:5" ht="17.100000000000001" customHeight="1" x14ac:dyDescent="0.15">
      <c r="A41" s="214" t="s">
        <v>282</v>
      </c>
      <c r="B41" s="214"/>
      <c r="C41" s="214"/>
      <c r="D41" s="277">
        <v>-1194215</v>
      </c>
      <c r="E41" s="278"/>
    </row>
    <row r="42" spans="1:5" ht="17.100000000000001" customHeight="1" x14ac:dyDescent="0.15">
      <c r="A42" s="213" t="s">
        <v>283</v>
      </c>
      <c r="B42" s="213"/>
      <c r="C42" s="213"/>
      <c r="D42" s="276"/>
      <c r="E42" s="276"/>
    </row>
    <row r="43" spans="1:5" ht="17.100000000000001" customHeight="1" x14ac:dyDescent="0.15">
      <c r="A43" s="213" t="s">
        <v>284</v>
      </c>
      <c r="B43" s="213"/>
      <c r="C43" s="213"/>
      <c r="D43" s="275">
        <v>1195653</v>
      </c>
      <c r="E43" s="276"/>
    </row>
    <row r="44" spans="1:5" ht="17.100000000000001" customHeight="1" x14ac:dyDescent="0.15">
      <c r="A44" s="213" t="s">
        <v>312</v>
      </c>
      <c r="B44" s="213"/>
      <c r="C44" s="213"/>
      <c r="D44" s="275">
        <v>1193891</v>
      </c>
      <c r="E44" s="276"/>
    </row>
    <row r="45" spans="1:5" ht="17.100000000000001" customHeight="1" x14ac:dyDescent="0.15">
      <c r="A45" s="213" t="s">
        <v>269</v>
      </c>
      <c r="B45" s="213"/>
      <c r="C45" s="213"/>
      <c r="D45" s="275">
        <v>1762</v>
      </c>
      <c r="E45" s="276"/>
    </row>
    <row r="46" spans="1:5" ht="17.100000000000001" customHeight="1" x14ac:dyDescent="0.15">
      <c r="A46" s="213" t="s">
        <v>286</v>
      </c>
      <c r="B46" s="213"/>
      <c r="C46" s="213"/>
      <c r="D46" s="275">
        <v>766664</v>
      </c>
      <c r="E46" s="276"/>
    </row>
    <row r="47" spans="1:5" ht="17.100000000000001" customHeight="1" x14ac:dyDescent="0.15">
      <c r="A47" s="213" t="s">
        <v>313</v>
      </c>
      <c r="B47" s="213"/>
      <c r="C47" s="213"/>
      <c r="D47" s="275">
        <v>766664</v>
      </c>
      <c r="E47" s="276"/>
    </row>
    <row r="48" spans="1:5" ht="17.100000000000001" customHeight="1" x14ac:dyDescent="0.15">
      <c r="A48" s="213" t="s">
        <v>266</v>
      </c>
      <c r="B48" s="213"/>
      <c r="C48" s="213"/>
      <c r="D48" s="275" t="s">
        <v>131</v>
      </c>
      <c r="E48" s="276"/>
    </row>
    <row r="49" spans="1:5" ht="17.100000000000001" customHeight="1" x14ac:dyDescent="0.15">
      <c r="A49" s="214" t="s">
        <v>288</v>
      </c>
      <c r="B49" s="214"/>
      <c r="C49" s="214"/>
      <c r="D49" s="277">
        <v>-428989</v>
      </c>
      <c r="E49" s="278"/>
    </row>
    <row r="50" spans="1:5" ht="17.100000000000001" customHeight="1" x14ac:dyDescent="0.15">
      <c r="A50" s="214" t="s">
        <v>289</v>
      </c>
      <c r="B50" s="214"/>
      <c r="C50" s="214"/>
      <c r="D50" s="282">
        <v>-102270</v>
      </c>
      <c r="E50" s="278"/>
    </row>
    <row r="51" spans="1:5" ht="17.100000000000001" customHeight="1" x14ac:dyDescent="0.15">
      <c r="A51" s="214" t="s">
        <v>290</v>
      </c>
      <c r="B51" s="214"/>
      <c r="C51" s="214"/>
      <c r="D51" s="277">
        <v>2731298</v>
      </c>
      <c r="E51" s="278"/>
    </row>
    <row r="52" spans="1:5" ht="17.100000000000001" customHeight="1" x14ac:dyDescent="0.15">
      <c r="A52" s="213" t="s">
        <v>314</v>
      </c>
      <c r="B52" s="213"/>
      <c r="C52" s="213"/>
      <c r="D52" s="275">
        <v>-12574</v>
      </c>
      <c r="E52" s="276"/>
    </row>
    <row r="53" spans="1:5" ht="17.100000000000001" customHeight="1" x14ac:dyDescent="0.15">
      <c r="A53" s="214" t="s">
        <v>291</v>
      </c>
      <c r="B53" s="214"/>
      <c r="C53" s="214"/>
      <c r="D53" s="282">
        <v>2616453</v>
      </c>
      <c r="E53" s="278"/>
    </row>
    <row r="55" spans="1:5" ht="17.100000000000001" customHeight="1" x14ac:dyDescent="0.15">
      <c r="A55" s="214" t="s">
        <v>292</v>
      </c>
      <c r="B55" s="214"/>
      <c r="C55" s="214"/>
      <c r="D55" s="277">
        <v>17692</v>
      </c>
      <c r="E55" s="278"/>
    </row>
    <row r="56" spans="1:5" ht="17.100000000000001" customHeight="1" x14ac:dyDescent="0.15">
      <c r="A56" s="214" t="s">
        <v>293</v>
      </c>
      <c r="B56" s="214"/>
      <c r="C56" s="214"/>
      <c r="D56" s="277">
        <v>-3338</v>
      </c>
      <c r="E56" s="278"/>
    </row>
    <row r="57" spans="1:5" ht="17.100000000000001" customHeight="1" x14ac:dyDescent="0.15">
      <c r="A57" s="214" t="s">
        <v>294</v>
      </c>
      <c r="B57" s="214"/>
      <c r="C57" s="214"/>
      <c r="D57" s="277">
        <v>14355</v>
      </c>
      <c r="E57" s="278"/>
    </row>
    <row r="58" spans="1:5" ht="17.100000000000001" customHeight="1" x14ac:dyDescent="0.15">
      <c r="A58" s="214" t="s">
        <v>295</v>
      </c>
      <c r="B58" s="214"/>
      <c r="C58" s="214"/>
      <c r="D58" s="277">
        <v>2630808</v>
      </c>
      <c r="E58" s="278"/>
    </row>
    <row r="59" spans="1:5" ht="17.100000000000001" customHeight="1" x14ac:dyDescent="0.15">
      <c r="A59" s="137"/>
      <c r="B59" s="137"/>
      <c r="C59" s="137"/>
      <c r="D59" s="137"/>
      <c r="E59" s="137"/>
    </row>
    <row r="60" spans="1:5" x14ac:dyDescent="0.15">
      <c r="A60" s="38" t="s">
        <v>695</v>
      </c>
    </row>
    <row r="61" spans="1:5" x14ac:dyDescent="0.15">
      <c r="A61" s="38" t="s">
        <v>694</v>
      </c>
    </row>
    <row r="62" spans="1:5" x14ac:dyDescent="0.15">
      <c r="A62" s="38"/>
    </row>
  </sheetData>
  <mergeCells count="107">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D7:E7"/>
    <mergeCell ref="D8:E8"/>
    <mergeCell ref="A14:C14"/>
    <mergeCell ref="A15:C15"/>
    <mergeCell ref="A16:C16"/>
    <mergeCell ref="A17:C17"/>
    <mergeCell ref="A18:C18"/>
    <mergeCell ref="D14:E14"/>
    <mergeCell ref="D15:E15"/>
    <mergeCell ref="D16:E16"/>
    <mergeCell ref="D17:E17"/>
    <mergeCell ref="D18:E18"/>
    <mergeCell ref="A19:C19"/>
    <mergeCell ref="A20:C20"/>
    <mergeCell ref="A21:C21"/>
    <mergeCell ref="A22:C22"/>
    <mergeCell ref="A23:C23"/>
    <mergeCell ref="D19:E19"/>
    <mergeCell ref="D20:E20"/>
    <mergeCell ref="D21:E21"/>
    <mergeCell ref="D22:E22"/>
    <mergeCell ref="D23:E23"/>
    <mergeCell ref="A24:C24"/>
    <mergeCell ref="A25:C25"/>
    <mergeCell ref="A26:C26"/>
    <mergeCell ref="A27:C27"/>
    <mergeCell ref="A28:C28"/>
    <mergeCell ref="D24:E24"/>
    <mergeCell ref="D25:E25"/>
    <mergeCell ref="D26:E26"/>
    <mergeCell ref="D27:E27"/>
    <mergeCell ref="D28:E28"/>
    <mergeCell ref="A29:C29"/>
    <mergeCell ref="A30:C30"/>
    <mergeCell ref="A31:C31"/>
    <mergeCell ref="A32:C32"/>
    <mergeCell ref="A33:C33"/>
    <mergeCell ref="D29:E29"/>
    <mergeCell ref="D30:E30"/>
    <mergeCell ref="D31:E31"/>
    <mergeCell ref="D32:E32"/>
    <mergeCell ref="D33:E33"/>
    <mergeCell ref="A34:C34"/>
    <mergeCell ref="A35:C35"/>
    <mergeCell ref="A36:C36"/>
    <mergeCell ref="A37:C37"/>
    <mergeCell ref="A38:C38"/>
    <mergeCell ref="D34:E34"/>
    <mergeCell ref="D35:E35"/>
    <mergeCell ref="D36:E36"/>
    <mergeCell ref="D37:E37"/>
    <mergeCell ref="D38:E38"/>
    <mergeCell ref="A48:C48"/>
    <mergeCell ref="D44:E44"/>
    <mergeCell ref="D45:E45"/>
    <mergeCell ref="D46:E46"/>
    <mergeCell ref="D47:E47"/>
    <mergeCell ref="D48:E48"/>
    <mergeCell ref="A39:C39"/>
    <mergeCell ref="A40:C40"/>
    <mergeCell ref="A41:C41"/>
    <mergeCell ref="A42:C42"/>
    <mergeCell ref="A43:C43"/>
    <mergeCell ref="D39:E39"/>
    <mergeCell ref="D40:E40"/>
    <mergeCell ref="D41:E41"/>
    <mergeCell ref="D42:E42"/>
    <mergeCell ref="D43:E43"/>
    <mergeCell ref="A44:C44"/>
    <mergeCell ref="A45:C45"/>
    <mergeCell ref="A46:C46"/>
    <mergeCell ref="A47:C47"/>
    <mergeCell ref="D55:E55"/>
    <mergeCell ref="D56:E56"/>
    <mergeCell ref="D57:E57"/>
    <mergeCell ref="D58:E58"/>
    <mergeCell ref="A58:C58"/>
    <mergeCell ref="A49:C49"/>
    <mergeCell ref="A50:C50"/>
    <mergeCell ref="A51:C51"/>
    <mergeCell ref="A52:C52"/>
    <mergeCell ref="A55:C55"/>
    <mergeCell ref="A56:C56"/>
    <mergeCell ref="A57:C57"/>
    <mergeCell ref="A53:C53"/>
    <mergeCell ref="D49:E49"/>
    <mergeCell ref="D50:E50"/>
    <mergeCell ref="D51:E51"/>
    <mergeCell ref="D52:E52"/>
    <mergeCell ref="D53:E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6843-2864-4FFB-A576-800A700FC235}">
  <dimension ref="B1:M44"/>
  <sheetViews>
    <sheetView workbookViewId="0">
      <selection activeCell="C1" sqref="C1"/>
    </sheetView>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 min="15" max="15" width="10.75" bestFit="1" customWidth="1"/>
  </cols>
  <sheetData>
    <row r="1" spans="2:11" ht="29.25" customHeight="1" x14ac:dyDescent="0.15">
      <c r="B1" s="50" t="s">
        <v>298</v>
      </c>
      <c r="C1" s="1"/>
      <c r="D1" s="2"/>
      <c r="E1" s="2"/>
      <c r="F1" s="2"/>
      <c r="G1" s="2"/>
      <c r="H1" s="2"/>
      <c r="I1" s="2"/>
      <c r="J1" s="44" t="s">
        <v>693</v>
      </c>
      <c r="K1" s="2"/>
    </row>
    <row r="2" spans="2:11" ht="37.5" customHeight="1" x14ac:dyDescent="0.15">
      <c r="B2" s="247" t="s">
        <v>0</v>
      </c>
      <c r="C2" s="247"/>
      <c r="D2" s="41" t="s">
        <v>1</v>
      </c>
      <c r="E2" s="41" t="s">
        <v>2</v>
      </c>
      <c r="F2" s="41" t="s">
        <v>3</v>
      </c>
      <c r="G2" s="41" t="s">
        <v>4</v>
      </c>
      <c r="H2" s="41" t="s">
        <v>5</v>
      </c>
      <c r="I2" s="42" t="s">
        <v>6</v>
      </c>
      <c r="J2" s="43" t="s">
        <v>7</v>
      </c>
      <c r="K2" s="3"/>
    </row>
    <row r="3" spans="2:11" ht="14.1" customHeight="1" x14ac:dyDescent="0.15">
      <c r="B3" s="237" t="s">
        <v>8</v>
      </c>
      <c r="C3" s="237"/>
      <c r="D3" s="183">
        <v>23951403798</v>
      </c>
      <c r="E3" s="199"/>
      <c r="F3" s="200"/>
      <c r="G3" s="183">
        <v>23950808138</v>
      </c>
      <c r="H3" s="183">
        <v>13822735305</v>
      </c>
      <c r="I3" s="200"/>
      <c r="J3" s="184">
        <v>10128072833</v>
      </c>
      <c r="K3" s="3"/>
    </row>
    <row r="4" spans="2:11" ht="14.1" customHeight="1" x14ac:dyDescent="0.15">
      <c r="B4" s="237" t="s">
        <v>9</v>
      </c>
      <c r="C4" s="237"/>
      <c r="D4" s="183">
        <v>2306136291</v>
      </c>
      <c r="E4" s="199"/>
      <c r="F4" s="200"/>
      <c r="G4" s="183">
        <v>2306016852</v>
      </c>
      <c r="H4" s="186">
        <v>0</v>
      </c>
      <c r="I4" s="200"/>
      <c r="J4" s="184">
        <v>2306016852</v>
      </c>
      <c r="K4" s="3"/>
    </row>
    <row r="5" spans="2:11" ht="14.1" customHeight="1" x14ac:dyDescent="0.15">
      <c r="B5" s="236" t="s">
        <v>10</v>
      </c>
      <c r="C5" s="236"/>
      <c r="D5" s="186">
        <v>0</v>
      </c>
      <c r="E5" s="199"/>
      <c r="F5" s="200"/>
      <c r="G5" s="186">
        <v>0</v>
      </c>
      <c r="H5" s="186">
        <v>0</v>
      </c>
      <c r="I5" s="200"/>
      <c r="J5" s="187">
        <v>0</v>
      </c>
      <c r="K5" s="3"/>
    </row>
    <row r="6" spans="2:11" ht="14.1" customHeight="1" x14ac:dyDescent="0.15">
      <c r="B6" s="236" t="s">
        <v>11</v>
      </c>
      <c r="C6" s="236"/>
      <c r="D6" s="183">
        <v>19817831141</v>
      </c>
      <c r="E6" s="199"/>
      <c r="F6" s="200"/>
      <c r="G6" s="183">
        <v>19722446565</v>
      </c>
      <c r="H6" s="183">
        <v>12234676163</v>
      </c>
      <c r="I6" s="200"/>
      <c r="J6" s="184">
        <v>7487770402</v>
      </c>
      <c r="K6" s="3"/>
    </row>
    <row r="7" spans="2:11" ht="14.1" customHeight="1" x14ac:dyDescent="0.15">
      <c r="B7" s="237" t="s">
        <v>12</v>
      </c>
      <c r="C7" s="237"/>
      <c r="D7" s="183">
        <v>1827298366</v>
      </c>
      <c r="E7" s="199"/>
      <c r="F7" s="200"/>
      <c r="G7" s="183">
        <v>1922196721</v>
      </c>
      <c r="H7" s="183">
        <v>1587911142</v>
      </c>
      <c r="I7" s="200"/>
      <c r="J7" s="184">
        <v>334285579</v>
      </c>
      <c r="K7" s="3"/>
    </row>
    <row r="8" spans="2:11" ht="14.1" customHeight="1" x14ac:dyDescent="0.15">
      <c r="B8" s="242" t="s">
        <v>13</v>
      </c>
      <c r="C8" s="242"/>
      <c r="D8" s="183">
        <v>138000</v>
      </c>
      <c r="E8" s="199"/>
      <c r="F8" s="200"/>
      <c r="G8" s="183">
        <v>148000</v>
      </c>
      <c r="H8" s="183">
        <v>148000</v>
      </c>
      <c r="I8" s="200"/>
      <c r="J8" s="187">
        <v>0</v>
      </c>
      <c r="K8" s="3"/>
    </row>
    <row r="9" spans="2:11" ht="14.1" customHeight="1" x14ac:dyDescent="0.15">
      <c r="B9" s="241" t="s">
        <v>14</v>
      </c>
      <c r="C9" s="241"/>
      <c r="D9" s="186">
        <v>0</v>
      </c>
      <c r="E9" s="199"/>
      <c r="F9" s="200"/>
      <c r="G9" s="186">
        <v>0</v>
      </c>
      <c r="H9" s="186">
        <v>0</v>
      </c>
      <c r="I9" s="200"/>
      <c r="J9" s="187">
        <v>0</v>
      </c>
      <c r="K9" s="3"/>
    </row>
    <row r="10" spans="2:11" ht="14.1" customHeight="1" x14ac:dyDescent="0.15">
      <c r="B10" s="242" t="s">
        <v>15</v>
      </c>
      <c r="C10" s="242"/>
      <c r="D10" s="186">
        <v>0</v>
      </c>
      <c r="E10" s="199"/>
      <c r="F10" s="200"/>
      <c r="G10" s="186">
        <v>0</v>
      </c>
      <c r="H10" s="186">
        <v>0</v>
      </c>
      <c r="I10" s="200"/>
      <c r="J10" s="187">
        <v>0</v>
      </c>
      <c r="K10" s="3"/>
    </row>
    <row r="11" spans="2:11" ht="14.1" customHeight="1" x14ac:dyDescent="0.15">
      <c r="B11" s="236" t="s">
        <v>16</v>
      </c>
      <c r="C11" s="236"/>
      <c r="D11" s="186">
        <v>0</v>
      </c>
      <c r="E11" s="199"/>
      <c r="F11" s="200"/>
      <c r="G11" s="186">
        <v>0</v>
      </c>
      <c r="H11" s="186">
        <v>0</v>
      </c>
      <c r="I11" s="200"/>
      <c r="J11" s="187">
        <v>0</v>
      </c>
      <c r="K11" s="3"/>
    </row>
    <row r="12" spans="2:11" ht="14.1" customHeight="1" x14ac:dyDescent="0.15">
      <c r="B12" s="236" t="s">
        <v>17</v>
      </c>
      <c r="C12" s="236"/>
      <c r="D12" s="186">
        <v>0</v>
      </c>
      <c r="E12" s="199"/>
      <c r="F12" s="200"/>
      <c r="G12" s="186">
        <v>0</v>
      </c>
      <c r="H12" s="186">
        <v>0</v>
      </c>
      <c r="I12" s="200"/>
      <c r="J12" s="187">
        <v>0</v>
      </c>
      <c r="K12" s="3"/>
    </row>
    <row r="13" spans="2:11" ht="14.1" customHeight="1" x14ac:dyDescent="0.15">
      <c r="B13" s="250" t="s">
        <v>18</v>
      </c>
      <c r="C13" s="250"/>
      <c r="D13" s="185">
        <v>36750358264</v>
      </c>
      <c r="E13" s="201"/>
      <c r="F13" s="202"/>
      <c r="G13" s="185">
        <v>37325678790</v>
      </c>
      <c r="H13" s="185">
        <v>24175394876</v>
      </c>
      <c r="I13" s="202"/>
      <c r="J13" s="184">
        <v>13150283914</v>
      </c>
      <c r="K13" s="3"/>
    </row>
    <row r="14" spans="2:11" ht="14.1" customHeight="1" x14ac:dyDescent="0.15">
      <c r="B14" s="237" t="s">
        <v>19</v>
      </c>
      <c r="C14" s="237"/>
      <c r="D14" s="183">
        <v>303292119</v>
      </c>
      <c r="E14" s="199"/>
      <c r="F14" s="200"/>
      <c r="G14" s="183">
        <v>306316191</v>
      </c>
      <c r="H14" s="183">
        <v>0</v>
      </c>
      <c r="I14" s="200"/>
      <c r="J14" s="184">
        <v>306316191</v>
      </c>
      <c r="K14" s="3"/>
    </row>
    <row r="15" spans="2:11" ht="14.1" customHeight="1" x14ac:dyDescent="0.15">
      <c r="B15" s="236" t="s">
        <v>20</v>
      </c>
      <c r="C15" s="236"/>
      <c r="D15" s="183">
        <v>1369661192</v>
      </c>
      <c r="E15" s="199"/>
      <c r="F15" s="200"/>
      <c r="G15" s="183">
        <v>1362336215</v>
      </c>
      <c r="H15" s="183">
        <v>601801705</v>
      </c>
      <c r="I15" s="200"/>
      <c r="J15" s="184">
        <v>760534510</v>
      </c>
      <c r="K15" s="3"/>
    </row>
    <row r="16" spans="2:11" ht="14.1" customHeight="1" x14ac:dyDescent="0.15">
      <c r="B16" s="237" t="s">
        <v>12</v>
      </c>
      <c r="C16" s="237"/>
      <c r="D16" s="183">
        <v>35041582240</v>
      </c>
      <c r="E16" s="199"/>
      <c r="F16" s="200"/>
      <c r="G16" s="183">
        <v>35609166848</v>
      </c>
      <c r="H16" s="183">
        <v>23573165015</v>
      </c>
      <c r="I16" s="200"/>
      <c r="J16" s="184">
        <v>12036001833</v>
      </c>
      <c r="K16" s="3"/>
    </row>
    <row r="17" spans="2:11" ht="14.1" customHeight="1" x14ac:dyDescent="0.15">
      <c r="B17" s="237" t="s">
        <v>16</v>
      </c>
      <c r="C17" s="237"/>
      <c r="D17" s="183">
        <v>472270</v>
      </c>
      <c r="E17" s="199"/>
      <c r="F17" s="200"/>
      <c r="G17" s="183">
        <v>450690</v>
      </c>
      <c r="H17" s="183">
        <v>428156</v>
      </c>
      <c r="I17" s="200"/>
      <c r="J17" s="184">
        <v>22534</v>
      </c>
      <c r="K17" s="3"/>
    </row>
    <row r="18" spans="2:11" ht="14.1" customHeight="1" x14ac:dyDescent="0.15">
      <c r="B18" s="236" t="s">
        <v>17</v>
      </c>
      <c r="C18" s="236"/>
      <c r="D18" s="183">
        <v>35350443</v>
      </c>
      <c r="E18" s="199"/>
      <c r="F18" s="200"/>
      <c r="G18" s="183">
        <v>47408846</v>
      </c>
      <c r="H18" s="186">
        <v>0</v>
      </c>
      <c r="I18" s="200"/>
      <c r="J18" s="184">
        <v>47408846</v>
      </c>
      <c r="K18" s="3"/>
    </row>
    <row r="19" spans="2:11" ht="14.1" customHeight="1" x14ac:dyDescent="0.15">
      <c r="B19" s="237" t="s">
        <v>21</v>
      </c>
      <c r="C19" s="237"/>
      <c r="D19" s="183">
        <v>3355300741</v>
      </c>
      <c r="E19" s="199"/>
      <c r="F19" s="200"/>
      <c r="G19" s="183">
        <v>3478479157</v>
      </c>
      <c r="H19" s="183">
        <v>2406751023</v>
      </c>
      <c r="I19" s="200"/>
      <c r="J19" s="184">
        <v>1071728134</v>
      </c>
      <c r="K19" s="3"/>
    </row>
    <row r="20" spans="2:11" ht="14.1" customHeight="1" x14ac:dyDescent="0.15">
      <c r="B20" s="248" t="s">
        <v>22</v>
      </c>
      <c r="C20" s="249"/>
      <c r="D20" s="185">
        <v>64057062803</v>
      </c>
      <c r="E20" s="201"/>
      <c r="F20" s="202"/>
      <c r="G20" s="185">
        <v>64754966085</v>
      </c>
      <c r="H20" s="185">
        <v>40404881204</v>
      </c>
      <c r="I20" s="185"/>
      <c r="J20" s="185">
        <v>24350084881</v>
      </c>
      <c r="K20" s="3"/>
    </row>
    <row r="21" spans="2:11" ht="12" customHeight="1" x14ac:dyDescent="0.15">
      <c r="C21" s="48"/>
      <c r="D21" s="7"/>
      <c r="E21" s="7"/>
      <c r="F21" s="7"/>
      <c r="G21" s="7"/>
      <c r="H21" s="7"/>
      <c r="I21" s="7"/>
    </row>
    <row r="22" spans="2:11" ht="29.25" customHeight="1" x14ac:dyDescent="0.15">
      <c r="B22" s="40" t="s">
        <v>299</v>
      </c>
      <c r="C22" s="8"/>
      <c r="D22" s="7"/>
      <c r="E22" s="7"/>
      <c r="F22" s="7"/>
      <c r="G22" s="7"/>
      <c r="H22" s="7"/>
      <c r="I22" s="7"/>
      <c r="K22" s="45" t="s">
        <v>693</v>
      </c>
    </row>
    <row r="23" spans="2:11" ht="12.95" customHeight="1" x14ac:dyDescent="0.15">
      <c r="B23" s="247" t="s">
        <v>0</v>
      </c>
      <c r="C23" s="247"/>
      <c r="D23" s="247" t="s">
        <v>23</v>
      </c>
      <c r="E23" s="247" t="s">
        <v>24</v>
      </c>
      <c r="F23" s="247" t="s">
        <v>25</v>
      </c>
      <c r="G23" s="247" t="s">
        <v>26</v>
      </c>
      <c r="H23" s="247" t="s">
        <v>27</v>
      </c>
      <c r="I23" s="247" t="s">
        <v>28</v>
      </c>
      <c r="J23" s="247" t="s">
        <v>29</v>
      </c>
      <c r="K23" s="247" t="s">
        <v>30</v>
      </c>
    </row>
    <row r="24" spans="2:11" ht="12.95" customHeight="1" x14ac:dyDescent="0.15">
      <c r="B24" s="247"/>
      <c r="C24" s="247"/>
      <c r="D24" s="247"/>
      <c r="E24" s="247"/>
      <c r="F24" s="247"/>
      <c r="G24" s="247"/>
      <c r="H24" s="247"/>
      <c r="I24" s="247"/>
      <c r="J24" s="247"/>
      <c r="K24" s="247"/>
    </row>
    <row r="25" spans="2:11" ht="14.1" customHeight="1" x14ac:dyDescent="0.15">
      <c r="B25" s="245" t="s">
        <v>8</v>
      </c>
      <c r="C25" s="246"/>
      <c r="D25" s="183">
        <v>1130718786</v>
      </c>
      <c r="E25" s="183">
        <v>5596290421</v>
      </c>
      <c r="F25" s="183">
        <v>93583075</v>
      </c>
      <c r="G25" s="183">
        <v>1628952440</v>
      </c>
      <c r="H25" s="183">
        <v>944184182</v>
      </c>
      <c r="I25" s="183">
        <v>582774860</v>
      </c>
      <c r="J25" s="183">
        <v>151569069</v>
      </c>
      <c r="K25" s="195">
        <v>10128072833</v>
      </c>
    </row>
    <row r="26" spans="2:11" ht="14.1" customHeight="1" x14ac:dyDescent="0.15">
      <c r="B26" s="236" t="s">
        <v>19</v>
      </c>
      <c r="C26" s="236"/>
      <c r="D26" s="185">
        <v>311329760</v>
      </c>
      <c r="E26" s="185">
        <v>1223647831</v>
      </c>
      <c r="F26" s="185">
        <v>71457414</v>
      </c>
      <c r="G26" s="185">
        <v>219725922</v>
      </c>
      <c r="H26" s="185">
        <v>322240871</v>
      </c>
      <c r="I26" s="185">
        <v>69828276</v>
      </c>
      <c r="J26" s="185">
        <v>87786778</v>
      </c>
      <c r="K26" s="195">
        <v>2306016852</v>
      </c>
    </row>
    <row r="27" spans="2:11" ht="14.1" customHeight="1" x14ac:dyDescent="0.15">
      <c r="B27" s="236" t="s">
        <v>10</v>
      </c>
      <c r="C27" s="236"/>
      <c r="D27" s="186">
        <v>0</v>
      </c>
      <c r="E27" s="186">
        <v>0</v>
      </c>
      <c r="F27" s="186">
        <v>0</v>
      </c>
      <c r="G27" s="186">
        <v>0</v>
      </c>
      <c r="H27" s="186">
        <v>0</v>
      </c>
      <c r="I27" s="186">
        <v>0</v>
      </c>
      <c r="J27" s="186">
        <v>0</v>
      </c>
      <c r="K27" s="196">
        <v>0</v>
      </c>
    </row>
    <row r="28" spans="2:11" ht="14.1" customHeight="1" x14ac:dyDescent="0.15">
      <c r="B28" s="237" t="s">
        <v>11</v>
      </c>
      <c r="C28" s="237"/>
      <c r="D28" s="185">
        <v>819389025</v>
      </c>
      <c r="E28" s="185">
        <v>4241722217</v>
      </c>
      <c r="F28" s="185">
        <v>22125660</v>
      </c>
      <c r="G28" s="185">
        <v>1227462296</v>
      </c>
      <c r="H28" s="185">
        <v>601863465</v>
      </c>
      <c r="I28" s="185">
        <v>511425448</v>
      </c>
      <c r="J28" s="185">
        <v>63782291</v>
      </c>
      <c r="K28" s="195">
        <v>7487770402</v>
      </c>
    </row>
    <row r="29" spans="2:11" ht="14.1" customHeight="1" x14ac:dyDescent="0.15">
      <c r="B29" s="236" t="s">
        <v>12</v>
      </c>
      <c r="C29" s="236"/>
      <c r="D29" s="185">
        <v>1</v>
      </c>
      <c r="E29" s="185">
        <v>130920373</v>
      </c>
      <c r="F29" s="185">
        <v>1</v>
      </c>
      <c r="G29" s="183">
        <v>181764222</v>
      </c>
      <c r="H29" s="185">
        <v>20079846</v>
      </c>
      <c r="I29" s="185">
        <v>1521136</v>
      </c>
      <c r="J29" s="186">
        <v>0</v>
      </c>
      <c r="K29" s="195">
        <v>334285579</v>
      </c>
    </row>
    <row r="30" spans="2:11" ht="14.1" customHeight="1" x14ac:dyDescent="0.15">
      <c r="B30" s="242" t="s">
        <v>13</v>
      </c>
      <c r="C30" s="242"/>
      <c r="D30" s="186">
        <v>0</v>
      </c>
      <c r="E30" s="186">
        <v>0</v>
      </c>
      <c r="F30" s="186">
        <v>0</v>
      </c>
      <c r="G30" s="186">
        <v>0</v>
      </c>
      <c r="H30" s="186">
        <v>0</v>
      </c>
      <c r="I30" s="186">
        <v>0</v>
      </c>
      <c r="J30" s="186">
        <v>0</v>
      </c>
      <c r="K30" s="196">
        <v>0</v>
      </c>
    </row>
    <row r="31" spans="2:11" ht="14.1" customHeight="1" x14ac:dyDescent="0.15">
      <c r="B31" s="241" t="s">
        <v>14</v>
      </c>
      <c r="C31" s="241"/>
      <c r="D31" s="186">
        <v>0</v>
      </c>
      <c r="E31" s="186">
        <v>0</v>
      </c>
      <c r="F31" s="186">
        <v>0</v>
      </c>
      <c r="G31" s="186">
        <v>0</v>
      </c>
      <c r="H31" s="186">
        <v>0</v>
      </c>
      <c r="I31" s="186">
        <v>0</v>
      </c>
      <c r="J31" s="186">
        <v>0</v>
      </c>
      <c r="K31" s="196">
        <v>0</v>
      </c>
    </row>
    <row r="32" spans="2:11" ht="14.1" customHeight="1" x14ac:dyDescent="0.15">
      <c r="B32" s="242" t="s">
        <v>15</v>
      </c>
      <c r="C32" s="242"/>
      <c r="D32" s="186">
        <v>0</v>
      </c>
      <c r="E32" s="186">
        <v>0</v>
      </c>
      <c r="F32" s="186">
        <v>0</v>
      </c>
      <c r="G32" s="186">
        <v>0</v>
      </c>
      <c r="H32" s="186">
        <v>0</v>
      </c>
      <c r="I32" s="186">
        <v>0</v>
      </c>
      <c r="J32" s="186">
        <v>0</v>
      </c>
      <c r="K32" s="196">
        <v>0</v>
      </c>
    </row>
    <row r="33" spans="2:13" ht="14.1" customHeight="1" x14ac:dyDescent="0.15">
      <c r="B33" s="236" t="s">
        <v>16</v>
      </c>
      <c r="C33" s="236"/>
      <c r="D33" s="186">
        <v>0</v>
      </c>
      <c r="E33" s="186">
        <v>0</v>
      </c>
      <c r="F33" s="198">
        <v>0</v>
      </c>
      <c r="G33" s="186">
        <v>0</v>
      </c>
      <c r="H33" s="186">
        <v>0</v>
      </c>
      <c r="I33" s="186">
        <v>0</v>
      </c>
      <c r="J33" s="186">
        <v>0</v>
      </c>
      <c r="K33" s="196">
        <v>0</v>
      </c>
    </row>
    <row r="34" spans="2:13" ht="14.1" customHeight="1" x14ac:dyDescent="0.15">
      <c r="B34" s="236" t="s">
        <v>17</v>
      </c>
      <c r="C34" s="236"/>
      <c r="D34" s="186">
        <v>0</v>
      </c>
      <c r="E34" s="186">
        <v>0</v>
      </c>
      <c r="F34" s="186">
        <v>0</v>
      </c>
      <c r="G34" s="186">
        <v>0</v>
      </c>
      <c r="H34" s="186">
        <v>0</v>
      </c>
      <c r="I34" s="186">
        <v>0</v>
      </c>
      <c r="J34" s="186">
        <v>0</v>
      </c>
      <c r="K34" s="196">
        <v>0</v>
      </c>
    </row>
    <row r="35" spans="2:13" ht="14.1" customHeight="1" x14ac:dyDescent="0.15">
      <c r="B35" s="243" t="s">
        <v>18</v>
      </c>
      <c r="C35" s="244"/>
      <c r="D35" s="185">
        <v>6786951333</v>
      </c>
      <c r="E35" s="186">
        <v>0</v>
      </c>
      <c r="F35" s="186">
        <v>0</v>
      </c>
      <c r="G35" s="183">
        <v>2435420520</v>
      </c>
      <c r="H35" s="185">
        <v>3883447592</v>
      </c>
      <c r="I35" s="185">
        <v>44464469</v>
      </c>
      <c r="J35" s="186">
        <v>0</v>
      </c>
      <c r="K35" s="195">
        <v>13150283914</v>
      </c>
      <c r="L35" s="7"/>
    </row>
    <row r="36" spans="2:13" ht="14.1" customHeight="1" x14ac:dyDescent="0.15">
      <c r="B36" s="236" t="s">
        <v>19</v>
      </c>
      <c r="C36" s="236"/>
      <c r="D36" s="185">
        <v>68618708</v>
      </c>
      <c r="E36" s="186">
        <v>0</v>
      </c>
      <c r="F36" s="186">
        <v>0</v>
      </c>
      <c r="G36" s="183">
        <v>228886870</v>
      </c>
      <c r="H36" s="185">
        <v>8810523</v>
      </c>
      <c r="I36" s="185">
        <v>90</v>
      </c>
      <c r="J36" s="186">
        <v>0</v>
      </c>
      <c r="K36" s="195">
        <v>306316191</v>
      </c>
    </row>
    <row r="37" spans="2:13" ht="14.1" customHeight="1" x14ac:dyDescent="0.15">
      <c r="B37" s="236" t="s">
        <v>20</v>
      </c>
      <c r="C37" s="236"/>
      <c r="D37" s="198">
        <v>0</v>
      </c>
      <c r="E37" s="186">
        <v>0</v>
      </c>
      <c r="F37" s="186">
        <v>0</v>
      </c>
      <c r="G37" s="183">
        <v>104269600</v>
      </c>
      <c r="H37" s="185">
        <v>656264910</v>
      </c>
      <c r="I37" s="186">
        <v>0</v>
      </c>
      <c r="J37" s="186">
        <v>0</v>
      </c>
      <c r="K37" s="195">
        <v>760534510</v>
      </c>
    </row>
    <row r="38" spans="2:13" ht="14.1" customHeight="1" x14ac:dyDescent="0.15">
      <c r="B38" s="237" t="s">
        <v>12</v>
      </c>
      <c r="C38" s="237"/>
      <c r="D38" s="185">
        <v>6683726625</v>
      </c>
      <c r="E38" s="186">
        <v>0</v>
      </c>
      <c r="F38" s="186">
        <v>0</v>
      </c>
      <c r="G38" s="183">
        <v>2092188670</v>
      </c>
      <c r="H38" s="185">
        <v>3215622159</v>
      </c>
      <c r="I38" s="185">
        <v>44464379</v>
      </c>
      <c r="J38" s="186">
        <v>0</v>
      </c>
      <c r="K38" s="195">
        <v>12036001833</v>
      </c>
    </row>
    <row r="39" spans="2:13" ht="14.1" customHeight="1" x14ac:dyDescent="0.15">
      <c r="B39" s="236" t="s">
        <v>16</v>
      </c>
      <c r="C39" s="236"/>
      <c r="D39" s="198">
        <v>0</v>
      </c>
      <c r="E39" s="186">
        <v>0</v>
      </c>
      <c r="F39" s="186">
        <v>0</v>
      </c>
      <c r="G39" s="183">
        <v>22534</v>
      </c>
      <c r="H39" s="186">
        <v>0</v>
      </c>
      <c r="I39" s="186">
        <v>0</v>
      </c>
      <c r="J39" s="186">
        <v>0</v>
      </c>
      <c r="K39" s="195">
        <v>22534</v>
      </c>
    </row>
    <row r="40" spans="2:13" ht="14.1" customHeight="1" x14ac:dyDescent="0.15">
      <c r="B40" s="237" t="s">
        <v>17</v>
      </c>
      <c r="C40" s="237"/>
      <c r="D40" s="183">
        <v>34606000</v>
      </c>
      <c r="E40" s="186">
        <v>0</v>
      </c>
      <c r="F40" s="186">
        <v>0</v>
      </c>
      <c r="G40" s="183">
        <v>10052846</v>
      </c>
      <c r="H40" s="183">
        <v>2750000</v>
      </c>
      <c r="I40" s="186">
        <v>0</v>
      </c>
      <c r="J40" s="186">
        <v>0</v>
      </c>
      <c r="K40" s="195">
        <v>47408846</v>
      </c>
    </row>
    <row r="41" spans="2:13" ht="14.1" customHeight="1" x14ac:dyDescent="0.15">
      <c r="B41" s="239" t="s">
        <v>21</v>
      </c>
      <c r="C41" s="240"/>
      <c r="D41" s="185">
        <v>213768788</v>
      </c>
      <c r="E41" s="185">
        <v>125475623</v>
      </c>
      <c r="F41" s="185">
        <v>8018977</v>
      </c>
      <c r="G41" s="183">
        <v>384063318</v>
      </c>
      <c r="H41" s="185">
        <v>202633118</v>
      </c>
      <c r="I41" s="185">
        <v>93483812</v>
      </c>
      <c r="J41" s="185">
        <v>44284498</v>
      </c>
      <c r="K41" s="195">
        <v>1071728134</v>
      </c>
    </row>
    <row r="42" spans="2:13" ht="13.5" customHeight="1" x14ac:dyDescent="0.15">
      <c r="B42" s="238" t="s">
        <v>30</v>
      </c>
      <c r="C42" s="238"/>
      <c r="D42" s="185">
        <v>8131438907</v>
      </c>
      <c r="E42" s="185">
        <v>5721766044</v>
      </c>
      <c r="F42" s="185">
        <v>101602052</v>
      </c>
      <c r="G42" s="185">
        <v>4448436278</v>
      </c>
      <c r="H42" s="185">
        <v>5030264892</v>
      </c>
      <c r="I42" s="185">
        <v>720723141</v>
      </c>
      <c r="J42" s="185">
        <v>195853567</v>
      </c>
      <c r="K42" s="197">
        <v>24350084881</v>
      </c>
      <c r="L42" s="5">
        <v>24543310551</v>
      </c>
      <c r="M42" s="5">
        <f t="shared" ref="M42" si="0">SUM(M25,M35,M41)</f>
        <v>0</v>
      </c>
    </row>
    <row r="43" spans="2:13" ht="3" customHeight="1" x14ac:dyDescent="0.15"/>
    <row r="44" spans="2:13" ht="5.0999999999999996" customHeight="1" x14ac:dyDescent="0.15"/>
  </sheetData>
  <mergeCells count="46">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K23:K24"/>
    <mergeCell ref="B25:C25"/>
    <mergeCell ref="B26:C26"/>
    <mergeCell ref="G23:G24"/>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D85"/>
  <sheetViews>
    <sheetView zoomScale="70" zoomScaleNormal="70" workbookViewId="0"/>
  </sheetViews>
  <sheetFormatPr defaultColWidth="8.875" defaultRowHeight="11.25" x14ac:dyDescent="0.15"/>
  <cols>
    <col min="1" max="1" width="44.875" style="64" customWidth="1"/>
    <col min="2" max="29" width="16.125" style="64" customWidth="1"/>
    <col min="30" max="30" width="19.625" style="64" customWidth="1"/>
    <col min="31" max="16384" width="8.875" style="64"/>
  </cols>
  <sheetData>
    <row r="1" spans="1:30" ht="21.75" thickBot="1" x14ac:dyDescent="0.2">
      <c r="A1" s="63" t="s">
        <v>379</v>
      </c>
      <c r="B1" s="35"/>
      <c r="D1" s="35"/>
      <c r="F1" s="35"/>
      <c r="P1" s="65" t="s">
        <v>693</v>
      </c>
      <c r="AD1" s="65" t="s">
        <v>693</v>
      </c>
    </row>
    <row r="2" spans="1:30" ht="20.100000000000001" customHeight="1" thickBot="1" x14ac:dyDescent="0.2">
      <c r="A2" s="54" t="s">
        <v>375</v>
      </c>
      <c r="B2" s="51" t="s">
        <v>115</v>
      </c>
      <c r="C2" s="52" t="s">
        <v>346</v>
      </c>
      <c r="D2" s="52" t="s">
        <v>347</v>
      </c>
      <c r="E2" s="52" t="s">
        <v>348</v>
      </c>
      <c r="F2" s="52" t="s">
        <v>349</v>
      </c>
      <c r="G2" s="52" t="s">
        <v>350</v>
      </c>
      <c r="H2" s="52" t="s">
        <v>351</v>
      </c>
      <c r="I2" s="52" t="s">
        <v>352</v>
      </c>
      <c r="J2" s="52" t="s">
        <v>353</v>
      </c>
      <c r="K2" s="52" t="s">
        <v>354</v>
      </c>
      <c r="L2" s="52" t="s">
        <v>355</v>
      </c>
      <c r="M2" s="52" t="s">
        <v>356</v>
      </c>
      <c r="N2" s="52" t="s">
        <v>357</v>
      </c>
      <c r="O2" s="52" t="s">
        <v>358</v>
      </c>
      <c r="P2" s="52" t="s">
        <v>359</v>
      </c>
      <c r="Q2" s="52" t="s">
        <v>360</v>
      </c>
      <c r="R2" s="52" t="s">
        <v>361</v>
      </c>
      <c r="S2" s="52" t="s">
        <v>362</v>
      </c>
      <c r="T2" s="52" t="s">
        <v>363</v>
      </c>
      <c r="U2" s="52" t="s">
        <v>364</v>
      </c>
      <c r="V2" s="52" t="s">
        <v>365</v>
      </c>
      <c r="W2" s="52" t="s">
        <v>366</v>
      </c>
      <c r="X2" s="52" t="s">
        <v>367</v>
      </c>
      <c r="Y2" s="52" t="s">
        <v>368</v>
      </c>
      <c r="Z2" s="52" t="s">
        <v>608</v>
      </c>
      <c r="AA2" s="52" t="s">
        <v>369</v>
      </c>
      <c r="AB2" s="52" t="s">
        <v>370</v>
      </c>
      <c r="AC2" s="52" t="s">
        <v>371</v>
      </c>
      <c r="AD2" s="53" t="s">
        <v>372</v>
      </c>
    </row>
    <row r="3" spans="1:30" ht="12" x14ac:dyDescent="0.15">
      <c r="A3" s="66" t="s">
        <v>140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8"/>
    </row>
    <row r="4" spans="1:30" ht="17.25" customHeight="1" x14ac:dyDescent="0.15">
      <c r="A4" s="69" t="s">
        <v>142</v>
      </c>
      <c r="B4" s="62">
        <v>12485552</v>
      </c>
      <c r="C4" s="62">
        <v>12485552</v>
      </c>
      <c r="D4" s="62" t="s">
        <v>131</v>
      </c>
      <c r="E4" s="62">
        <v>12485552</v>
      </c>
      <c r="F4" s="62">
        <v>64733</v>
      </c>
      <c r="G4" s="62">
        <v>860</v>
      </c>
      <c r="H4" s="62">
        <v>5089</v>
      </c>
      <c r="I4" s="62">
        <v>4037051</v>
      </c>
      <c r="J4" s="62">
        <v>1308289</v>
      </c>
      <c r="K4" s="62">
        <v>1989076</v>
      </c>
      <c r="L4" s="62">
        <v>6247952</v>
      </c>
      <c r="M4" s="62">
        <v>26138603</v>
      </c>
      <c r="N4" s="62" t="s">
        <v>131</v>
      </c>
      <c r="O4" s="62">
        <v>-718170</v>
      </c>
      <c r="P4" s="62">
        <v>25420433</v>
      </c>
      <c r="Q4" s="62">
        <v>1017</v>
      </c>
      <c r="R4" s="62" t="s">
        <v>131</v>
      </c>
      <c r="S4" s="62" t="s">
        <v>131</v>
      </c>
      <c r="T4" s="62">
        <v>306078</v>
      </c>
      <c r="U4" s="62">
        <v>208297</v>
      </c>
      <c r="V4" s="62">
        <v>22250</v>
      </c>
      <c r="W4" s="62">
        <v>41631</v>
      </c>
      <c r="X4" s="62">
        <v>147933</v>
      </c>
      <c r="Y4" s="62">
        <v>861769</v>
      </c>
      <c r="Z4" s="62">
        <v>171666</v>
      </c>
      <c r="AA4" s="62">
        <v>27181074</v>
      </c>
      <c r="AB4" s="62" t="s">
        <v>131</v>
      </c>
      <c r="AC4" s="62">
        <v>-153301</v>
      </c>
      <c r="AD4" s="70">
        <v>27027773</v>
      </c>
    </row>
    <row r="5" spans="1:30" ht="17.25" customHeight="1" x14ac:dyDescent="0.15">
      <c r="A5" s="69" t="s">
        <v>144</v>
      </c>
      <c r="B5" s="62">
        <v>9956661</v>
      </c>
      <c r="C5" s="62">
        <v>9956661</v>
      </c>
      <c r="D5" s="62" t="s">
        <v>131</v>
      </c>
      <c r="E5" s="62">
        <v>9956661</v>
      </c>
      <c r="F5" s="62" t="s">
        <v>131</v>
      </c>
      <c r="G5" s="62" t="s">
        <v>131</v>
      </c>
      <c r="H5" s="62">
        <v>0</v>
      </c>
      <c r="I5" s="62">
        <v>3826188</v>
      </c>
      <c r="J5" s="62">
        <v>1303817</v>
      </c>
      <c r="K5" s="62">
        <v>1985363</v>
      </c>
      <c r="L5" s="62">
        <v>5885272</v>
      </c>
      <c r="M5" s="62">
        <v>22957302</v>
      </c>
      <c r="N5" s="62" t="s">
        <v>131</v>
      </c>
      <c r="O5" s="62" t="s">
        <v>131</v>
      </c>
      <c r="P5" s="62">
        <v>22957302</v>
      </c>
      <c r="Q5" s="62" t="s">
        <v>131</v>
      </c>
      <c r="R5" s="62" t="s">
        <v>131</v>
      </c>
      <c r="S5" s="62" t="s">
        <v>131</v>
      </c>
      <c r="T5" s="62">
        <v>306078</v>
      </c>
      <c r="U5" s="62">
        <v>207135</v>
      </c>
      <c r="V5" s="62">
        <v>22243</v>
      </c>
      <c r="W5" s="62" t="s">
        <v>131</v>
      </c>
      <c r="X5" s="62">
        <v>97216</v>
      </c>
      <c r="Y5" s="62">
        <v>641647</v>
      </c>
      <c r="Z5" s="62">
        <v>118464</v>
      </c>
      <c r="AA5" s="62">
        <v>24350085</v>
      </c>
      <c r="AB5" s="62" t="s">
        <v>131</v>
      </c>
      <c r="AC5" s="62" t="s">
        <v>131</v>
      </c>
      <c r="AD5" s="70">
        <v>24350085</v>
      </c>
    </row>
    <row r="6" spans="1:30" ht="17.25" customHeight="1" x14ac:dyDescent="0.15">
      <c r="A6" s="69" t="s">
        <v>146</v>
      </c>
      <c r="B6" s="62">
        <v>8459671</v>
      </c>
      <c r="C6" s="62">
        <v>8459671</v>
      </c>
      <c r="D6" s="62" t="s">
        <v>131</v>
      </c>
      <c r="E6" s="62">
        <v>8459671</v>
      </c>
      <c r="F6" s="62" t="s">
        <v>131</v>
      </c>
      <c r="G6" s="62" t="s">
        <v>131</v>
      </c>
      <c r="H6" s="62" t="s">
        <v>131</v>
      </c>
      <c r="I6" s="62" t="s">
        <v>131</v>
      </c>
      <c r="J6" s="62">
        <v>1113457</v>
      </c>
      <c r="K6" s="62" t="s">
        <v>131</v>
      </c>
      <c r="L6" s="62" t="s">
        <v>131</v>
      </c>
      <c r="M6" s="62">
        <v>9573128</v>
      </c>
      <c r="N6" s="62" t="s">
        <v>131</v>
      </c>
      <c r="O6" s="62" t="s">
        <v>131</v>
      </c>
      <c r="P6" s="62">
        <v>9573128</v>
      </c>
      <c r="Q6" s="62" t="s">
        <v>131</v>
      </c>
      <c r="R6" s="62" t="s">
        <v>131</v>
      </c>
      <c r="S6" s="62" t="s">
        <v>131</v>
      </c>
      <c r="T6" s="62">
        <v>305954</v>
      </c>
      <c r="U6" s="62">
        <v>128654</v>
      </c>
      <c r="V6" s="62">
        <v>21955</v>
      </c>
      <c r="W6" s="62" t="s">
        <v>131</v>
      </c>
      <c r="X6" s="62">
        <v>97196</v>
      </c>
      <c r="Y6" s="62" t="s">
        <v>131</v>
      </c>
      <c r="Z6" s="62">
        <v>1185</v>
      </c>
      <c r="AA6" s="62">
        <v>10128073</v>
      </c>
      <c r="AB6" s="62" t="s">
        <v>131</v>
      </c>
      <c r="AC6" s="62" t="s">
        <v>131</v>
      </c>
      <c r="AD6" s="70">
        <v>10128073</v>
      </c>
    </row>
    <row r="7" spans="1:30" ht="17.25" customHeight="1" x14ac:dyDescent="0.15">
      <c r="A7" s="69" t="s">
        <v>148</v>
      </c>
      <c r="B7" s="62">
        <v>2086059</v>
      </c>
      <c r="C7" s="62">
        <v>2086059</v>
      </c>
      <c r="D7" s="62" t="s">
        <v>131</v>
      </c>
      <c r="E7" s="62">
        <v>2086059</v>
      </c>
      <c r="F7" s="62" t="s">
        <v>131</v>
      </c>
      <c r="G7" s="62" t="s">
        <v>131</v>
      </c>
      <c r="H7" s="62" t="s">
        <v>131</v>
      </c>
      <c r="I7" s="62" t="s">
        <v>131</v>
      </c>
      <c r="J7" s="62">
        <v>178580</v>
      </c>
      <c r="K7" s="62" t="s">
        <v>131</v>
      </c>
      <c r="L7" s="62" t="s">
        <v>131</v>
      </c>
      <c r="M7" s="62">
        <v>2264640</v>
      </c>
      <c r="N7" s="62" t="s">
        <v>131</v>
      </c>
      <c r="O7" s="62" t="s">
        <v>131</v>
      </c>
      <c r="P7" s="62">
        <v>2264640</v>
      </c>
      <c r="Q7" s="62" t="s">
        <v>131</v>
      </c>
      <c r="R7" s="62" t="s">
        <v>131</v>
      </c>
      <c r="S7" s="62" t="s">
        <v>131</v>
      </c>
      <c r="T7" s="62">
        <v>21426</v>
      </c>
      <c r="U7" s="62">
        <v>16398</v>
      </c>
      <c r="V7" s="62">
        <v>3553</v>
      </c>
      <c r="W7" s="62" t="s">
        <v>131</v>
      </c>
      <c r="X7" s="62" t="s">
        <v>131</v>
      </c>
      <c r="Y7" s="62" t="s">
        <v>131</v>
      </c>
      <c r="Z7" s="62" t="s">
        <v>131</v>
      </c>
      <c r="AA7" s="62">
        <v>2306017</v>
      </c>
      <c r="AB7" s="62" t="s">
        <v>131</v>
      </c>
      <c r="AC7" s="62" t="s">
        <v>131</v>
      </c>
      <c r="AD7" s="70">
        <v>2306017</v>
      </c>
    </row>
    <row r="8" spans="1:30" ht="17.25" customHeight="1" x14ac:dyDescent="0.15">
      <c r="A8" s="69" t="s">
        <v>150</v>
      </c>
      <c r="B8" s="62" t="s">
        <v>131</v>
      </c>
      <c r="C8" s="62" t="s">
        <v>131</v>
      </c>
      <c r="D8" s="62" t="s">
        <v>131</v>
      </c>
      <c r="E8" s="62" t="s">
        <v>131</v>
      </c>
      <c r="F8" s="62" t="s">
        <v>131</v>
      </c>
      <c r="G8" s="62" t="s">
        <v>131</v>
      </c>
      <c r="H8" s="62" t="s">
        <v>131</v>
      </c>
      <c r="I8" s="62" t="s">
        <v>131</v>
      </c>
      <c r="J8" s="62" t="s">
        <v>131</v>
      </c>
      <c r="K8" s="62" t="s">
        <v>131</v>
      </c>
      <c r="L8" s="62" t="s">
        <v>131</v>
      </c>
      <c r="M8" s="62" t="s">
        <v>131</v>
      </c>
      <c r="N8" s="62" t="s">
        <v>131</v>
      </c>
      <c r="O8" s="62" t="s">
        <v>131</v>
      </c>
      <c r="P8" s="62" t="s">
        <v>131</v>
      </c>
      <c r="Q8" s="62" t="s">
        <v>131</v>
      </c>
      <c r="R8" s="62" t="s">
        <v>131</v>
      </c>
      <c r="S8" s="62" t="s">
        <v>131</v>
      </c>
      <c r="T8" s="62" t="s">
        <v>131</v>
      </c>
      <c r="U8" s="62" t="s">
        <v>131</v>
      </c>
      <c r="V8" s="62" t="s">
        <v>131</v>
      </c>
      <c r="W8" s="62" t="s">
        <v>131</v>
      </c>
      <c r="X8" s="62" t="s">
        <v>131</v>
      </c>
      <c r="Y8" s="62" t="s">
        <v>131</v>
      </c>
      <c r="Z8" s="62" t="s">
        <v>131</v>
      </c>
      <c r="AA8" s="62" t="s">
        <v>131</v>
      </c>
      <c r="AB8" s="62" t="s">
        <v>131</v>
      </c>
      <c r="AC8" s="62" t="s">
        <v>131</v>
      </c>
      <c r="AD8" s="70" t="s">
        <v>131</v>
      </c>
    </row>
    <row r="9" spans="1:30" ht="17.25" customHeight="1" x14ac:dyDescent="0.15">
      <c r="A9" s="69" t="s">
        <v>152</v>
      </c>
      <c r="B9" s="62">
        <v>16273436</v>
      </c>
      <c r="C9" s="62">
        <v>16273436</v>
      </c>
      <c r="D9" s="62" t="s">
        <v>131</v>
      </c>
      <c r="E9" s="62">
        <v>16273436</v>
      </c>
      <c r="F9" s="62" t="s">
        <v>131</v>
      </c>
      <c r="G9" s="62" t="s">
        <v>131</v>
      </c>
      <c r="H9" s="62" t="s">
        <v>131</v>
      </c>
      <c r="I9" s="62" t="s">
        <v>131</v>
      </c>
      <c r="J9" s="62">
        <v>1740286</v>
      </c>
      <c r="K9" s="62" t="s">
        <v>131</v>
      </c>
      <c r="L9" s="62" t="s">
        <v>131</v>
      </c>
      <c r="M9" s="62">
        <v>18013723</v>
      </c>
      <c r="N9" s="62" t="s">
        <v>131</v>
      </c>
      <c r="O9" s="62" t="s">
        <v>131</v>
      </c>
      <c r="P9" s="62">
        <v>18013723</v>
      </c>
      <c r="Q9" s="62" t="s">
        <v>131</v>
      </c>
      <c r="R9" s="62" t="s">
        <v>131</v>
      </c>
      <c r="S9" s="62" t="s">
        <v>131</v>
      </c>
      <c r="T9" s="62">
        <v>1069354</v>
      </c>
      <c r="U9" s="62">
        <v>234124</v>
      </c>
      <c r="V9" s="62">
        <v>50234</v>
      </c>
      <c r="W9" s="62" t="s">
        <v>131</v>
      </c>
      <c r="X9" s="62">
        <v>131233</v>
      </c>
      <c r="Y9" s="62" t="s">
        <v>131</v>
      </c>
      <c r="Z9" s="62">
        <v>223778</v>
      </c>
      <c r="AA9" s="62">
        <v>19722446</v>
      </c>
      <c r="AB9" s="62" t="s">
        <v>131</v>
      </c>
      <c r="AC9" s="62" t="s">
        <v>131</v>
      </c>
      <c r="AD9" s="70">
        <v>19722446</v>
      </c>
    </row>
    <row r="10" spans="1:30" ht="17.25" customHeight="1" x14ac:dyDescent="0.15">
      <c r="A10" s="69" t="s">
        <v>154</v>
      </c>
      <c r="B10" s="62">
        <v>-10050825</v>
      </c>
      <c r="C10" s="62">
        <v>-10050825</v>
      </c>
      <c r="D10" s="62" t="s">
        <v>131</v>
      </c>
      <c r="E10" s="62">
        <v>-10050825</v>
      </c>
      <c r="F10" s="62" t="s">
        <v>131</v>
      </c>
      <c r="G10" s="62" t="s">
        <v>131</v>
      </c>
      <c r="H10" s="62" t="s">
        <v>131</v>
      </c>
      <c r="I10" s="62" t="s">
        <v>131</v>
      </c>
      <c r="J10" s="62">
        <v>-986437</v>
      </c>
      <c r="K10" s="62" t="s">
        <v>131</v>
      </c>
      <c r="L10" s="62" t="s">
        <v>131</v>
      </c>
      <c r="M10" s="62">
        <v>-11037262</v>
      </c>
      <c r="N10" s="62" t="s">
        <v>131</v>
      </c>
      <c r="O10" s="62" t="s">
        <v>131</v>
      </c>
      <c r="P10" s="62">
        <v>-11037262</v>
      </c>
      <c r="Q10" s="62" t="s">
        <v>131</v>
      </c>
      <c r="R10" s="62" t="s">
        <v>131</v>
      </c>
      <c r="S10" s="62" t="s">
        <v>131</v>
      </c>
      <c r="T10" s="62">
        <v>-785563</v>
      </c>
      <c r="U10" s="62">
        <v>-123389</v>
      </c>
      <c r="V10" s="62">
        <v>-31832</v>
      </c>
      <c r="W10" s="62" t="s">
        <v>131</v>
      </c>
      <c r="X10" s="62">
        <v>-34037</v>
      </c>
      <c r="Y10" s="62" t="s">
        <v>131</v>
      </c>
      <c r="Z10" s="62">
        <v>-222593</v>
      </c>
      <c r="AA10" s="62">
        <v>-12234675</v>
      </c>
      <c r="AB10" s="62" t="s">
        <v>131</v>
      </c>
      <c r="AC10" s="62" t="s">
        <v>131</v>
      </c>
      <c r="AD10" s="70">
        <v>-12234675</v>
      </c>
    </row>
    <row r="11" spans="1:30" ht="17.25" customHeight="1" x14ac:dyDescent="0.15">
      <c r="A11" s="69" t="s">
        <v>156</v>
      </c>
      <c r="B11" s="62">
        <v>410433</v>
      </c>
      <c r="C11" s="62">
        <v>410433</v>
      </c>
      <c r="D11" s="62" t="s">
        <v>131</v>
      </c>
      <c r="E11" s="62">
        <v>410433</v>
      </c>
      <c r="F11" s="62" t="s">
        <v>131</v>
      </c>
      <c r="G11" s="62" t="s">
        <v>131</v>
      </c>
      <c r="H11" s="62" t="s">
        <v>131</v>
      </c>
      <c r="I11" s="62" t="s">
        <v>131</v>
      </c>
      <c r="J11" s="62">
        <v>1506820</v>
      </c>
      <c r="K11" s="62" t="s">
        <v>131</v>
      </c>
      <c r="L11" s="62" t="s">
        <v>131</v>
      </c>
      <c r="M11" s="62">
        <v>1917253</v>
      </c>
      <c r="N11" s="62" t="s">
        <v>131</v>
      </c>
      <c r="O11" s="62" t="s">
        <v>131</v>
      </c>
      <c r="P11" s="62">
        <v>1917253</v>
      </c>
      <c r="Q11" s="62" t="s">
        <v>131</v>
      </c>
      <c r="R11" s="62" t="s">
        <v>131</v>
      </c>
      <c r="S11" s="62" t="s">
        <v>131</v>
      </c>
      <c r="T11" s="62">
        <v>1900</v>
      </c>
      <c r="U11" s="62">
        <v>2305</v>
      </c>
      <c r="V11" s="62">
        <v>739</v>
      </c>
      <c r="W11" s="62" t="s">
        <v>131</v>
      </c>
      <c r="X11" s="62" t="s">
        <v>131</v>
      </c>
      <c r="Y11" s="62" t="s">
        <v>131</v>
      </c>
      <c r="Z11" s="62" t="s">
        <v>131</v>
      </c>
      <c r="AA11" s="62">
        <v>1922197</v>
      </c>
      <c r="AB11" s="62" t="s">
        <v>131</v>
      </c>
      <c r="AC11" s="62" t="s">
        <v>131</v>
      </c>
      <c r="AD11" s="70">
        <v>1922197</v>
      </c>
    </row>
    <row r="12" spans="1:30" ht="17.25" customHeight="1" x14ac:dyDescent="0.15">
      <c r="A12" s="69" t="s">
        <v>158</v>
      </c>
      <c r="B12" s="62">
        <v>-259433</v>
      </c>
      <c r="C12" s="62">
        <v>-259433</v>
      </c>
      <c r="D12" s="62" t="s">
        <v>131</v>
      </c>
      <c r="E12" s="62">
        <v>-259433</v>
      </c>
      <c r="F12" s="62" t="s">
        <v>131</v>
      </c>
      <c r="G12" s="62" t="s">
        <v>131</v>
      </c>
      <c r="H12" s="62" t="s">
        <v>131</v>
      </c>
      <c r="I12" s="62" t="s">
        <v>131</v>
      </c>
      <c r="J12" s="62">
        <v>-1325793</v>
      </c>
      <c r="K12" s="62" t="s">
        <v>131</v>
      </c>
      <c r="L12" s="62" t="s">
        <v>131</v>
      </c>
      <c r="M12" s="62">
        <v>-1585226</v>
      </c>
      <c r="N12" s="62" t="s">
        <v>131</v>
      </c>
      <c r="O12" s="62" t="s">
        <v>131</v>
      </c>
      <c r="P12" s="62">
        <v>-1585226</v>
      </c>
      <c r="Q12" s="62" t="s">
        <v>131</v>
      </c>
      <c r="R12" s="62" t="s">
        <v>131</v>
      </c>
      <c r="S12" s="62" t="s">
        <v>131</v>
      </c>
      <c r="T12" s="62">
        <v>-1163</v>
      </c>
      <c r="U12" s="62">
        <v>-784</v>
      </c>
      <c r="V12" s="62">
        <v>-739</v>
      </c>
      <c r="W12" s="62" t="s">
        <v>131</v>
      </c>
      <c r="X12" s="62" t="s">
        <v>131</v>
      </c>
      <c r="Y12" s="62" t="s">
        <v>131</v>
      </c>
      <c r="Z12" s="62" t="s">
        <v>131</v>
      </c>
      <c r="AA12" s="62">
        <v>-1587911</v>
      </c>
      <c r="AB12" s="62" t="s">
        <v>131</v>
      </c>
      <c r="AC12" s="62" t="s">
        <v>131</v>
      </c>
      <c r="AD12" s="70">
        <v>-1587911</v>
      </c>
    </row>
    <row r="13" spans="1:30" ht="17.25" customHeight="1" x14ac:dyDescent="0.15">
      <c r="A13" s="69" t="s">
        <v>160</v>
      </c>
      <c r="B13" s="62" t="s">
        <v>131</v>
      </c>
      <c r="C13" s="62" t="s">
        <v>131</v>
      </c>
      <c r="D13" s="62" t="s">
        <v>131</v>
      </c>
      <c r="E13" s="62" t="s">
        <v>131</v>
      </c>
      <c r="F13" s="62" t="s">
        <v>131</v>
      </c>
      <c r="G13" s="62" t="s">
        <v>131</v>
      </c>
      <c r="H13" s="62" t="s">
        <v>131</v>
      </c>
      <c r="I13" s="62" t="s">
        <v>131</v>
      </c>
      <c r="J13" s="62" t="s">
        <v>131</v>
      </c>
      <c r="K13" s="62" t="s">
        <v>131</v>
      </c>
      <c r="L13" s="62" t="s">
        <v>131</v>
      </c>
      <c r="M13" s="62" t="s">
        <v>131</v>
      </c>
      <c r="N13" s="62" t="s">
        <v>131</v>
      </c>
      <c r="O13" s="62" t="s">
        <v>131</v>
      </c>
      <c r="P13" s="62" t="s">
        <v>131</v>
      </c>
      <c r="Q13" s="62" t="s">
        <v>131</v>
      </c>
      <c r="R13" s="62" t="s">
        <v>131</v>
      </c>
      <c r="S13" s="62" t="s">
        <v>131</v>
      </c>
      <c r="T13" s="62" t="s">
        <v>131</v>
      </c>
      <c r="U13" s="62">
        <v>148</v>
      </c>
      <c r="V13" s="62" t="s">
        <v>131</v>
      </c>
      <c r="W13" s="62" t="s">
        <v>131</v>
      </c>
      <c r="X13" s="62" t="s">
        <v>131</v>
      </c>
      <c r="Y13" s="62" t="s">
        <v>131</v>
      </c>
      <c r="Z13" s="62" t="s">
        <v>131</v>
      </c>
      <c r="AA13" s="62">
        <v>148</v>
      </c>
      <c r="AB13" s="62" t="s">
        <v>131</v>
      </c>
      <c r="AC13" s="62" t="s">
        <v>131</v>
      </c>
      <c r="AD13" s="70">
        <v>148</v>
      </c>
    </row>
    <row r="14" spans="1:30" ht="17.25" customHeight="1" x14ac:dyDescent="0.15">
      <c r="A14" s="69" t="s">
        <v>162</v>
      </c>
      <c r="B14" s="62" t="s">
        <v>131</v>
      </c>
      <c r="C14" s="62" t="s">
        <v>131</v>
      </c>
      <c r="D14" s="62" t="s">
        <v>131</v>
      </c>
      <c r="E14" s="62" t="s">
        <v>131</v>
      </c>
      <c r="F14" s="62" t="s">
        <v>131</v>
      </c>
      <c r="G14" s="62" t="s">
        <v>131</v>
      </c>
      <c r="H14" s="62" t="s">
        <v>131</v>
      </c>
      <c r="I14" s="62" t="s">
        <v>131</v>
      </c>
      <c r="J14" s="62" t="s">
        <v>131</v>
      </c>
      <c r="K14" s="62" t="s">
        <v>131</v>
      </c>
      <c r="L14" s="62" t="s">
        <v>131</v>
      </c>
      <c r="M14" s="62" t="s">
        <v>131</v>
      </c>
      <c r="N14" s="62" t="s">
        <v>131</v>
      </c>
      <c r="O14" s="62" t="s">
        <v>131</v>
      </c>
      <c r="P14" s="62" t="s">
        <v>131</v>
      </c>
      <c r="Q14" s="62" t="s">
        <v>131</v>
      </c>
      <c r="R14" s="62" t="s">
        <v>131</v>
      </c>
      <c r="S14" s="62" t="s">
        <v>131</v>
      </c>
      <c r="T14" s="62" t="s">
        <v>131</v>
      </c>
      <c r="U14" s="62">
        <v>-148</v>
      </c>
      <c r="V14" s="62" t="s">
        <v>131</v>
      </c>
      <c r="W14" s="62" t="s">
        <v>131</v>
      </c>
      <c r="X14" s="62" t="s">
        <v>131</v>
      </c>
      <c r="Y14" s="62" t="s">
        <v>131</v>
      </c>
      <c r="Z14" s="62" t="s">
        <v>131</v>
      </c>
      <c r="AA14" s="62">
        <v>-148</v>
      </c>
      <c r="AB14" s="62" t="s">
        <v>131</v>
      </c>
      <c r="AC14" s="62" t="s">
        <v>131</v>
      </c>
      <c r="AD14" s="70">
        <v>-148</v>
      </c>
    </row>
    <row r="15" spans="1:30" ht="17.25" customHeight="1" x14ac:dyDescent="0.15">
      <c r="A15" s="69" t="s">
        <v>164</v>
      </c>
      <c r="B15" s="62" t="s">
        <v>131</v>
      </c>
      <c r="C15" s="62" t="s">
        <v>131</v>
      </c>
      <c r="D15" s="62" t="s">
        <v>131</v>
      </c>
      <c r="E15" s="62" t="s">
        <v>131</v>
      </c>
      <c r="F15" s="62" t="s">
        <v>131</v>
      </c>
      <c r="G15" s="62" t="s">
        <v>131</v>
      </c>
      <c r="H15" s="62" t="s">
        <v>131</v>
      </c>
      <c r="I15" s="62" t="s">
        <v>131</v>
      </c>
      <c r="J15" s="62" t="s">
        <v>131</v>
      </c>
      <c r="K15" s="62" t="s">
        <v>131</v>
      </c>
      <c r="L15" s="62" t="s">
        <v>131</v>
      </c>
      <c r="M15" s="62" t="s">
        <v>131</v>
      </c>
      <c r="N15" s="62" t="s">
        <v>131</v>
      </c>
      <c r="O15" s="62" t="s">
        <v>131</v>
      </c>
      <c r="P15" s="62" t="s">
        <v>131</v>
      </c>
      <c r="Q15" s="62" t="s">
        <v>131</v>
      </c>
      <c r="R15" s="62" t="s">
        <v>131</v>
      </c>
      <c r="S15" s="62" t="s">
        <v>131</v>
      </c>
      <c r="T15" s="62" t="s">
        <v>131</v>
      </c>
      <c r="U15" s="62" t="s">
        <v>131</v>
      </c>
      <c r="V15" s="62" t="s">
        <v>131</v>
      </c>
      <c r="W15" s="62" t="s">
        <v>131</v>
      </c>
      <c r="X15" s="62" t="s">
        <v>131</v>
      </c>
      <c r="Y15" s="62" t="s">
        <v>131</v>
      </c>
      <c r="Z15" s="62" t="s">
        <v>131</v>
      </c>
      <c r="AA15" s="62" t="s">
        <v>131</v>
      </c>
      <c r="AB15" s="62" t="s">
        <v>131</v>
      </c>
      <c r="AC15" s="62" t="s">
        <v>131</v>
      </c>
      <c r="AD15" s="70" t="s">
        <v>131</v>
      </c>
    </row>
    <row r="16" spans="1:30" ht="17.25" customHeight="1" x14ac:dyDescent="0.15">
      <c r="A16" s="69" t="s">
        <v>166</v>
      </c>
      <c r="B16" s="62" t="s">
        <v>131</v>
      </c>
      <c r="C16" s="62" t="s">
        <v>131</v>
      </c>
      <c r="D16" s="62" t="s">
        <v>131</v>
      </c>
      <c r="E16" s="62" t="s">
        <v>131</v>
      </c>
      <c r="F16" s="62" t="s">
        <v>131</v>
      </c>
      <c r="G16" s="62" t="s">
        <v>131</v>
      </c>
      <c r="H16" s="62" t="s">
        <v>131</v>
      </c>
      <c r="I16" s="62" t="s">
        <v>131</v>
      </c>
      <c r="J16" s="62" t="s">
        <v>131</v>
      </c>
      <c r="K16" s="62" t="s">
        <v>131</v>
      </c>
      <c r="L16" s="62" t="s">
        <v>131</v>
      </c>
      <c r="M16" s="62" t="s">
        <v>131</v>
      </c>
      <c r="N16" s="62" t="s">
        <v>131</v>
      </c>
      <c r="O16" s="62" t="s">
        <v>131</v>
      </c>
      <c r="P16" s="62" t="s">
        <v>131</v>
      </c>
      <c r="Q16" s="62" t="s">
        <v>131</v>
      </c>
      <c r="R16" s="62" t="s">
        <v>131</v>
      </c>
      <c r="S16" s="62" t="s">
        <v>131</v>
      </c>
      <c r="T16" s="62" t="s">
        <v>131</v>
      </c>
      <c r="U16" s="62" t="s">
        <v>131</v>
      </c>
      <c r="V16" s="62" t="s">
        <v>131</v>
      </c>
      <c r="W16" s="62" t="s">
        <v>131</v>
      </c>
      <c r="X16" s="62" t="s">
        <v>131</v>
      </c>
      <c r="Y16" s="62" t="s">
        <v>131</v>
      </c>
      <c r="Z16" s="62" t="s">
        <v>131</v>
      </c>
      <c r="AA16" s="62" t="s">
        <v>131</v>
      </c>
      <c r="AB16" s="62" t="s">
        <v>131</v>
      </c>
      <c r="AC16" s="62" t="s">
        <v>131</v>
      </c>
      <c r="AD16" s="70" t="s">
        <v>131</v>
      </c>
    </row>
    <row r="17" spans="1:30" ht="17.25" customHeight="1" x14ac:dyDescent="0.15">
      <c r="A17" s="69" t="s">
        <v>168</v>
      </c>
      <c r="B17" s="62" t="s">
        <v>131</v>
      </c>
      <c r="C17" s="62" t="s">
        <v>131</v>
      </c>
      <c r="D17" s="62" t="s">
        <v>131</v>
      </c>
      <c r="E17" s="62" t="s">
        <v>131</v>
      </c>
      <c r="F17" s="62" t="s">
        <v>131</v>
      </c>
      <c r="G17" s="62" t="s">
        <v>131</v>
      </c>
      <c r="H17" s="62" t="s">
        <v>131</v>
      </c>
      <c r="I17" s="62" t="s">
        <v>131</v>
      </c>
      <c r="J17" s="62" t="s">
        <v>131</v>
      </c>
      <c r="K17" s="62" t="s">
        <v>131</v>
      </c>
      <c r="L17" s="62" t="s">
        <v>131</v>
      </c>
      <c r="M17" s="62" t="s">
        <v>131</v>
      </c>
      <c r="N17" s="62" t="s">
        <v>131</v>
      </c>
      <c r="O17" s="62" t="s">
        <v>131</v>
      </c>
      <c r="P17" s="62" t="s">
        <v>131</v>
      </c>
      <c r="Q17" s="62" t="s">
        <v>131</v>
      </c>
      <c r="R17" s="62" t="s">
        <v>131</v>
      </c>
      <c r="S17" s="62" t="s">
        <v>131</v>
      </c>
      <c r="T17" s="62" t="s">
        <v>131</v>
      </c>
      <c r="U17" s="62" t="s">
        <v>131</v>
      </c>
      <c r="V17" s="62" t="s">
        <v>131</v>
      </c>
      <c r="W17" s="62" t="s">
        <v>131</v>
      </c>
      <c r="X17" s="62" t="s">
        <v>131</v>
      </c>
      <c r="Y17" s="62" t="s">
        <v>131</v>
      </c>
      <c r="Z17" s="62" t="s">
        <v>131</v>
      </c>
      <c r="AA17" s="62" t="s">
        <v>131</v>
      </c>
      <c r="AB17" s="62" t="s">
        <v>131</v>
      </c>
      <c r="AC17" s="62" t="s">
        <v>131</v>
      </c>
      <c r="AD17" s="70" t="s">
        <v>131</v>
      </c>
    </row>
    <row r="18" spans="1:30" ht="17.25" customHeight="1" x14ac:dyDescent="0.15">
      <c r="A18" s="69" t="s">
        <v>170</v>
      </c>
      <c r="B18" s="62" t="s">
        <v>131</v>
      </c>
      <c r="C18" s="62" t="s">
        <v>131</v>
      </c>
      <c r="D18" s="62" t="s">
        <v>131</v>
      </c>
      <c r="E18" s="62" t="s">
        <v>131</v>
      </c>
      <c r="F18" s="62" t="s">
        <v>131</v>
      </c>
      <c r="G18" s="62" t="s">
        <v>131</v>
      </c>
      <c r="H18" s="62" t="s">
        <v>131</v>
      </c>
      <c r="I18" s="62" t="s">
        <v>131</v>
      </c>
      <c r="J18" s="62" t="s">
        <v>131</v>
      </c>
      <c r="K18" s="62" t="s">
        <v>131</v>
      </c>
      <c r="L18" s="62" t="s">
        <v>131</v>
      </c>
      <c r="M18" s="62" t="s">
        <v>131</v>
      </c>
      <c r="N18" s="62" t="s">
        <v>131</v>
      </c>
      <c r="O18" s="62" t="s">
        <v>131</v>
      </c>
      <c r="P18" s="62" t="s">
        <v>131</v>
      </c>
      <c r="Q18" s="62" t="s">
        <v>131</v>
      </c>
      <c r="R18" s="62" t="s">
        <v>131</v>
      </c>
      <c r="S18" s="62" t="s">
        <v>131</v>
      </c>
      <c r="T18" s="62" t="s">
        <v>131</v>
      </c>
      <c r="U18" s="62" t="s">
        <v>131</v>
      </c>
      <c r="V18" s="62" t="s">
        <v>131</v>
      </c>
      <c r="W18" s="62" t="s">
        <v>131</v>
      </c>
      <c r="X18" s="62" t="s">
        <v>131</v>
      </c>
      <c r="Y18" s="62" t="s">
        <v>131</v>
      </c>
      <c r="Z18" s="62" t="s">
        <v>131</v>
      </c>
      <c r="AA18" s="62" t="s">
        <v>131</v>
      </c>
      <c r="AB18" s="62" t="s">
        <v>131</v>
      </c>
      <c r="AC18" s="62" t="s">
        <v>131</v>
      </c>
      <c r="AD18" s="70" t="s">
        <v>131</v>
      </c>
    </row>
    <row r="19" spans="1:30" ht="17.25" customHeight="1" x14ac:dyDescent="0.15">
      <c r="A19" s="69" t="s">
        <v>171</v>
      </c>
      <c r="B19" s="62" t="s">
        <v>131</v>
      </c>
      <c r="C19" s="62" t="s">
        <v>131</v>
      </c>
      <c r="D19" s="62" t="s">
        <v>131</v>
      </c>
      <c r="E19" s="62" t="s">
        <v>131</v>
      </c>
      <c r="F19" s="62" t="s">
        <v>131</v>
      </c>
      <c r="G19" s="62" t="s">
        <v>131</v>
      </c>
      <c r="H19" s="62" t="s">
        <v>131</v>
      </c>
      <c r="I19" s="62" t="s">
        <v>131</v>
      </c>
      <c r="J19" s="62" t="s">
        <v>131</v>
      </c>
      <c r="K19" s="62" t="s">
        <v>131</v>
      </c>
      <c r="L19" s="62" t="s">
        <v>131</v>
      </c>
      <c r="M19" s="62" t="s">
        <v>131</v>
      </c>
      <c r="N19" s="62" t="s">
        <v>131</v>
      </c>
      <c r="O19" s="62" t="s">
        <v>131</v>
      </c>
      <c r="P19" s="62" t="s">
        <v>131</v>
      </c>
      <c r="Q19" s="62" t="s">
        <v>131</v>
      </c>
      <c r="R19" s="62" t="s">
        <v>131</v>
      </c>
      <c r="S19" s="62" t="s">
        <v>131</v>
      </c>
      <c r="T19" s="62" t="s">
        <v>131</v>
      </c>
      <c r="U19" s="62" t="s">
        <v>131</v>
      </c>
      <c r="V19" s="62" t="s">
        <v>131</v>
      </c>
      <c r="W19" s="62" t="s">
        <v>131</v>
      </c>
      <c r="X19" s="62" t="s">
        <v>131</v>
      </c>
      <c r="Y19" s="62" t="s">
        <v>131</v>
      </c>
      <c r="Z19" s="62" t="s">
        <v>131</v>
      </c>
      <c r="AA19" s="62" t="s">
        <v>131</v>
      </c>
      <c r="AB19" s="62" t="s">
        <v>131</v>
      </c>
      <c r="AC19" s="62" t="s">
        <v>131</v>
      </c>
      <c r="AD19" s="70" t="s">
        <v>131</v>
      </c>
    </row>
    <row r="20" spans="1:30" ht="17.25" customHeight="1" x14ac:dyDescent="0.15">
      <c r="A20" s="69" t="s">
        <v>173</v>
      </c>
      <c r="B20" s="62" t="s">
        <v>131</v>
      </c>
      <c r="C20" s="62" t="s">
        <v>131</v>
      </c>
      <c r="D20" s="62" t="s">
        <v>131</v>
      </c>
      <c r="E20" s="62" t="s">
        <v>131</v>
      </c>
      <c r="F20" s="62" t="s">
        <v>131</v>
      </c>
      <c r="G20" s="62" t="s">
        <v>131</v>
      </c>
      <c r="H20" s="62" t="s">
        <v>131</v>
      </c>
      <c r="I20" s="62" t="s">
        <v>131</v>
      </c>
      <c r="J20" s="62" t="s">
        <v>131</v>
      </c>
      <c r="K20" s="62" t="s">
        <v>131</v>
      </c>
      <c r="L20" s="62" t="s">
        <v>131</v>
      </c>
      <c r="M20" s="62" t="s">
        <v>131</v>
      </c>
      <c r="N20" s="62" t="s">
        <v>131</v>
      </c>
      <c r="O20" s="62" t="s">
        <v>131</v>
      </c>
      <c r="P20" s="62" t="s">
        <v>131</v>
      </c>
      <c r="Q20" s="62" t="s">
        <v>131</v>
      </c>
      <c r="R20" s="62" t="s">
        <v>131</v>
      </c>
      <c r="S20" s="62" t="s">
        <v>131</v>
      </c>
      <c r="T20" s="62" t="s">
        <v>131</v>
      </c>
      <c r="U20" s="62" t="s">
        <v>131</v>
      </c>
      <c r="V20" s="62" t="s">
        <v>131</v>
      </c>
      <c r="W20" s="62" t="s">
        <v>131</v>
      </c>
      <c r="X20" s="62" t="s">
        <v>131</v>
      </c>
      <c r="Y20" s="62" t="s">
        <v>131</v>
      </c>
      <c r="Z20" s="62" t="s">
        <v>131</v>
      </c>
      <c r="AA20" s="62" t="s">
        <v>131</v>
      </c>
      <c r="AB20" s="62" t="s">
        <v>131</v>
      </c>
      <c r="AC20" s="62" t="s">
        <v>131</v>
      </c>
      <c r="AD20" s="70" t="s">
        <v>131</v>
      </c>
    </row>
    <row r="21" spans="1:30" ht="17.25" customHeight="1" x14ac:dyDescent="0.15">
      <c r="A21" s="69" t="s">
        <v>175</v>
      </c>
      <c r="B21" s="62" t="s">
        <v>131</v>
      </c>
      <c r="C21" s="62" t="s">
        <v>131</v>
      </c>
      <c r="D21" s="62" t="s">
        <v>131</v>
      </c>
      <c r="E21" s="62" t="s">
        <v>131</v>
      </c>
      <c r="F21" s="62" t="s">
        <v>131</v>
      </c>
      <c r="G21" s="62" t="s">
        <v>131</v>
      </c>
      <c r="H21" s="62" t="s">
        <v>131</v>
      </c>
      <c r="I21" s="62" t="s">
        <v>131</v>
      </c>
      <c r="J21" s="62" t="s">
        <v>131</v>
      </c>
      <c r="K21" s="62" t="s">
        <v>131</v>
      </c>
      <c r="L21" s="62" t="s">
        <v>131</v>
      </c>
      <c r="M21" s="62" t="s">
        <v>131</v>
      </c>
      <c r="N21" s="62" t="s">
        <v>131</v>
      </c>
      <c r="O21" s="62" t="s">
        <v>131</v>
      </c>
      <c r="P21" s="62" t="s">
        <v>131</v>
      </c>
      <c r="Q21" s="62" t="s">
        <v>131</v>
      </c>
      <c r="R21" s="62" t="s">
        <v>131</v>
      </c>
      <c r="S21" s="62" t="s">
        <v>131</v>
      </c>
      <c r="T21" s="62" t="s">
        <v>131</v>
      </c>
      <c r="U21" s="62" t="s">
        <v>131</v>
      </c>
      <c r="V21" s="62" t="s">
        <v>131</v>
      </c>
      <c r="W21" s="62" t="s">
        <v>131</v>
      </c>
      <c r="X21" s="62" t="s">
        <v>131</v>
      </c>
      <c r="Y21" s="62" t="s">
        <v>131</v>
      </c>
      <c r="Z21" s="62" t="s">
        <v>131</v>
      </c>
      <c r="AA21" s="62" t="s">
        <v>131</v>
      </c>
      <c r="AB21" s="62" t="s">
        <v>131</v>
      </c>
      <c r="AC21" s="62" t="s">
        <v>131</v>
      </c>
      <c r="AD21" s="70" t="s">
        <v>131</v>
      </c>
    </row>
    <row r="22" spans="1:30" ht="17.25" customHeight="1" x14ac:dyDescent="0.15">
      <c r="A22" s="69" t="s">
        <v>177</v>
      </c>
      <c r="B22" s="62">
        <v>1196031</v>
      </c>
      <c r="C22" s="62">
        <v>1196031</v>
      </c>
      <c r="D22" s="62" t="s">
        <v>131</v>
      </c>
      <c r="E22" s="62">
        <v>1196031</v>
      </c>
      <c r="F22" s="62" t="s">
        <v>131</v>
      </c>
      <c r="G22" s="62" t="s">
        <v>131</v>
      </c>
      <c r="H22" s="62" t="s">
        <v>131</v>
      </c>
      <c r="I22" s="62">
        <v>3787578</v>
      </c>
      <c r="J22" s="62" t="s">
        <v>131</v>
      </c>
      <c r="K22" s="62">
        <v>1951341</v>
      </c>
      <c r="L22" s="62">
        <v>5732236</v>
      </c>
      <c r="M22" s="62">
        <v>12667186</v>
      </c>
      <c r="N22" s="62" t="s">
        <v>131</v>
      </c>
      <c r="O22" s="62" t="s">
        <v>131</v>
      </c>
      <c r="P22" s="62">
        <v>12667186</v>
      </c>
      <c r="Q22" s="62" t="s">
        <v>131</v>
      </c>
      <c r="R22" s="62" t="s">
        <v>131</v>
      </c>
      <c r="S22" s="62" t="s">
        <v>131</v>
      </c>
      <c r="T22" s="62" t="s">
        <v>131</v>
      </c>
      <c r="U22" s="62" t="s">
        <v>131</v>
      </c>
      <c r="V22" s="62" t="s">
        <v>131</v>
      </c>
      <c r="W22" s="62" t="s">
        <v>131</v>
      </c>
      <c r="X22" s="62" t="s">
        <v>131</v>
      </c>
      <c r="Y22" s="62">
        <v>483098</v>
      </c>
      <c r="Z22" s="62" t="s">
        <v>131</v>
      </c>
      <c r="AA22" s="62">
        <v>13150284</v>
      </c>
      <c r="AB22" s="62" t="s">
        <v>131</v>
      </c>
      <c r="AC22" s="62" t="s">
        <v>131</v>
      </c>
      <c r="AD22" s="70">
        <v>13150284</v>
      </c>
    </row>
    <row r="23" spans="1:30" ht="17.25" customHeight="1" x14ac:dyDescent="0.15">
      <c r="A23" s="69" t="s">
        <v>148</v>
      </c>
      <c r="B23" s="62">
        <v>53742</v>
      </c>
      <c r="C23" s="62">
        <v>53742</v>
      </c>
      <c r="D23" s="62" t="s">
        <v>131</v>
      </c>
      <c r="E23" s="62">
        <v>53742</v>
      </c>
      <c r="F23" s="62" t="s">
        <v>131</v>
      </c>
      <c r="G23" s="62" t="s">
        <v>131</v>
      </c>
      <c r="H23" s="62" t="s">
        <v>131</v>
      </c>
      <c r="I23" s="62">
        <v>15667</v>
      </c>
      <c r="J23" s="62" t="s">
        <v>131</v>
      </c>
      <c r="K23" s="62">
        <v>159432</v>
      </c>
      <c r="L23" s="62">
        <v>8376</v>
      </c>
      <c r="M23" s="62">
        <v>237217</v>
      </c>
      <c r="N23" s="62" t="s">
        <v>131</v>
      </c>
      <c r="O23" s="62" t="s">
        <v>131</v>
      </c>
      <c r="P23" s="62">
        <v>237217</v>
      </c>
      <c r="Q23" s="62" t="s">
        <v>131</v>
      </c>
      <c r="R23" s="62" t="s">
        <v>131</v>
      </c>
      <c r="S23" s="62" t="s">
        <v>131</v>
      </c>
      <c r="T23" s="62" t="s">
        <v>131</v>
      </c>
      <c r="U23" s="62" t="s">
        <v>131</v>
      </c>
      <c r="V23" s="62" t="s">
        <v>131</v>
      </c>
      <c r="W23" s="62" t="s">
        <v>131</v>
      </c>
      <c r="X23" s="62" t="s">
        <v>131</v>
      </c>
      <c r="Y23" s="62">
        <v>69099</v>
      </c>
      <c r="Z23" s="62" t="s">
        <v>131</v>
      </c>
      <c r="AA23" s="62">
        <v>306316</v>
      </c>
      <c r="AB23" s="62" t="s">
        <v>131</v>
      </c>
      <c r="AC23" s="62" t="s">
        <v>131</v>
      </c>
      <c r="AD23" s="70">
        <v>306316</v>
      </c>
    </row>
    <row r="24" spans="1:30" ht="17.25" customHeight="1" x14ac:dyDescent="0.15">
      <c r="A24" s="69" t="s">
        <v>152</v>
      </c>
      <c r="B24" s="62" t="s">
        <v>131</v>
      </c>
      <c r="C24" s="62" t="s">
        <v>131</v>
      </c>
      <c r="D24" s="62" t="s">
        <v>131</v>
      </c>
      <c r="E24" s="62" t="s">
        <v>131</v>
      </c>
      <c r="F24" s="62" t="s">
        <v>131</v>
      </c>
      <c r="G24" s="62" t="s">
        <v>131</v>
      </c>
      <c r="H24" s="62" t="s">
        <v>131</v>
      </c>
      <c r="I24" s="62">
        <v>1090740</v>
      </c>
      <c r="J24" s="62" t="s">
        <v>131</v>
      </c>
      <c r="K24" s="62">
        <v>132612</v>
      </c>
      <c r="L24" s="62" t="s">
        <v>131</v>
      </c>
      <c r="M24" s="62">
        <v>1223352</v>
      </c>
      <c r="N24" s="62" t="s">
        <v>131</v>
      </c>
      <c r="O24" s="62" t="s">
        <v>131</v>
      </c>
      <c r="P24" s="62">
        <v>1223352</v>
      </c>
      <c r="Q24" s="62" t="s">
        <v>131</v>
      </c>
      <c r="R24" s="62" t="s">
        <v>131</v>
      </c>
      <c r="S24" s="62" t="s">
        <v>131</v>
      </c>
      <c r="T24" s="62" t="s">
        <v>131</v>
      </c>
      <c r="U24" s="62" t="s">
        <v>131</v>
      </c>
      <c r="V24" s="62" t="s">
        <v>131</v>
      </c>
      <c r="W24" s="62" t="s">
        <v>131</v>
      </c>
      <c r="X24" s="62" t="s">
        <v>131</v>
      </c>
      <c r="Y24" s="62">
        <v>138985</v>
      </c>
      <c r="Z24" s="62" t="s">
        <v>131</v>
      </c>
      <c r="AA24" s="62">
        <v>1362336</v>
      </c>
      <c r="AB24" s="62" t="s">
        <v>131</v>
      </c>
      <c r="AC24" s="62" t="s">
        <v>131</v>
      </c>
      <c r="AD24" s="70">
        <v>1362336</v>
      </c>
    </row>
    <row r="25" spans="1:30" ht="17.25" customHeight="1" x14ac:dyDescent="0.15">
      <c r="A25" s="69" t="s">
        <v>154</v>
      </c>
      <c r="B25" s="62" t="s">
        <v>131</v>
      </c>
      <c r="C25" s="62" t="s">
        <v>131</v>
      </c>
      <c r="D25" s="62" t="s">
        <v>131</v>
      </c>
      <c r="E25" s="62" t="s">
        <v>131</v>
      </c>
      <c r="F25" s="62" t="s">
        <v>131</v>
      </c>
      <c r="G25" s="62" t="s">
        <v>131</v>
      </c>
      <c r="H25" s="62" t="s">
        <v>131</v>
      </c>
      <c r="I25" s="62">
        <v>-434475</v>
      </c>
      <c r="J25" s="62" t="s">
        <v>131</v>
      </c>
      <c r="K25" s="62">
        <v>-76131</v>
      </c>
      <c r="L25" s="62" t="s">
        <v>131</v>
      </c>
      <c r="M25" s="62">
        <v>-510606</v>
      </c>
      <c r="N25" s="62" t="s">
        <v>131</v>
      </c>
      <c r="O25" s="62" t="s">
        <v>131</v>
      </c>
      <c r="P25" s="62">
        <v>-510606</v>
      </c>
      <c r="Q25" s="62" t="s">
        <v>131</v>
      </c>
      <c r="R25" s="62" t="s">
        <v>131</v>
      </c>
      <c r="S25" s="62" t="s">
        <v>131</v>
      </c>
      <c r="T25" s="62" t="s">
        <v>131</v>
      </c>
      <c r="U25" s="62" t="s">
        <v>131</v>
      </c>
      <c r="V25" s="62" t="s">
        <v>131</v>
      </c>
      <c r="W25" s="62" t="s">
        <v>131</v>
      </c>
      <c r="X25" s="62" t="s">
        <v>131</v>
      </c>
      <c r="Y25" s="62">
        <v>-91195</v>
      </c>
      <c r="Z25" s="62" t="s">
        <v>131</v>
      </c>
      <c r="AA25" s="62">
        <v>-601802</v>
      </c>
      <c r="AB25" s="62" t="s">
        <v>131</v>
      </c>
      <c r="AC25" s="62" t="s">
        <v>131</v>
      </c>
      <c r="AD25" s="70">
        <v>-601802</v>
      </c>
    </row>
    <row r="26" spans="1:30" ht="17.25" customHeight="1" x14ac:dyDescent="0.15">
      <c r="A26" s="69" t="s">
        <v>156</v>
      </c>
      <c r="B26" s="62">
        <v>17462438</v>
      </c>
      <c r="C26" s="62">
        <v>17462438</v>
      </c>
      <c r="D26" s="62" t="s">
        <v>131</v>
      </c>
      <c r="E26" s="62">
        <v>17462438</v>
      </c>
      <c r="F26" s="62" t="s">
        <v>131</v>
      </c>
      <c r="G26" s="62" t="s">
        <v>131</v>
      </c>
      <c r="H26" s="62" t="s">
        <v>131</v>
      </c>
      <c r="I26" s="62">
        <v>4235683</v>
      </c>
      <c r="J26" s="62" t="s">
        <v>131</v>
      </c>
      <c r="K26" s="62">
        <v>4174198</v>
      </c>
      <c r="L26" s="62">
        <v>8550494</v>
      </c>
      <c r="M26" s="62">
        <v>34422813</v>
      </c>
      <c r="N26" s="62" t="s">
        <v>131</v>
      </c>
      <c r="O26" s="62" t="s">
        <v>131</v>
      </c>
      <c r="P26" s="62">
        <v>34422813</v>
      </c>
      <c r="Q26" s="62" t="s">
        <v>131</v>
      </c>
      <c r="R26" s="62" t="s">
        <v>131</v>
      </c>
      <c r="S26" s="62" t="s">
        <v>131</v>
      </c>
      <c r="T26" s="62" t="s">
        <v>131</v>
      </c>
      <c r="U26" s="62" t="s">
        <v>131</v>
      </c>
      <c r="V26" s="62" t="s">
        <v>131</v>
      </c>
      <c r="W26" s="62" t="s">
        <v>131</v>
      </c>
      <c r="X26" s="62" t="s">
        <v>131</v>
      </c>
      <c r="Y26" s="62">
        <v>1186354</v>
      </c>
      <c r="Z26" s="62" t="s">
        <v>131</v>
      </c>
      <c r="AA26" s="62">
        <v>35609167</v>
      </c>
      <c r="AB26" s="62" t="s">
        <v>131</v>
      </c>
      <c r="AC26" s="62" t="s">
        <v>131</v>
      </c>
      <c r="AD26" s="70">
        <v>35609167</v>
      </c>
    </row>
    <row r="27" spans="1:30" ht="17.25" customHeight="1" x14ac:dyDescent="0.15">
      <c r="A27" s="69" t="s">
        <v>158</v>
      </c>
      <c r="B27" s="62">
        <v>-16357505</v>
      </c>
      <c r="C27" s="62">
        <v>-16357505</v>
      </c>
      <c r="D27" s="62" t="s">
        <v>131</v>
      </c>
      <c r="E27" s="62">
        <v>-16357505</v>
      </c>
      <c r="F27" s="62" t="s">
        <v>131</v>
      </c>
      <c r="G27" s="62" t="s">
        <v>131</v>
      </c>
      <c r="H27" s="62" t="s">
        <v>131</v>
      </c>
      <c r="I27" s="62">
        <v>-1120036</v>
      </c>
      <c r="J27" s="62" t="s">
        <v>131</v>
      </c>
      <c r="K27" s="62">
        <v>-2438770</v>
      </c>
      <c r="L27" s="62">
        <v>-2826634</v>
      </c>
      <c r="M27" s="62">
        <v>-22742946</v>
      </c>
      <c r="N27" s="62" t="s">
        <v>131</v>
      </c>
      <c r="O27" s="62" t="s">
        <v>131</v>
      </c>
      <c r="P27" s="62">
        <v>-22742946</v>
      </c>
      <c r="Q27" s="62" t="s">
        <v>131</v>
      </c>
      <c r="R27" s="62" t="s">
        <v>131</v>
      </c>
      <c r="S27" s="62" t="s">
        <v>131</v>
      </c>
      <c r="T27" s="62" t="s">
        <v>131</v>
      </c>
      <c r="U27" s="62" t="s">
        <v>131</v>
      </c>
      <c r="V27" s="62" t="s">
        <v>131</v>
      </c>
      <c r="W27" s="62" t="s">
        <v>131</v>
      </c>
      <c r="X27" s="62" t="s">
        <v>131</v>
      </c>
      <c r="Y27" s="62">
        <v>-830220</v>
      </c>
      <c r="Z27" s="62" t="s">
        <v>131</v>
      </c>
      <c r="AA27" s="62">
        <v>-23573165</v>
      </c>
      <c r="AB27" s="62" t="s">
        <v>131</v>
      </c>
      <c r="AC27" s="62" t="s">
        <v>131</v>
      </c>
      <c r="AD27" s="70">
        <v>-23573165</v>
      </c>
    </row>
    <row r="28" spans="1:30" ht="17.25" customHeight="1" x14ac:dyDescent="0.15">
      <c r="A28" s="69" t="s">
        <v>171</v>
      </c>
      <c r="B28" s="62" t="s">
        <v>131</v>
      </c>
      <c r="C28" s="62" t="s">
        <v>131</v>
      </c>
      <c r="D28" s="62" t="s">
        <v>131</v>
      </c>
      <c r="E28" s="62" t="s">
        <v>131</v>
      </c>
      <c r="F28" s="62" t="s">
        <v>131</v>
      </c>
      <c r="G28" s="62" t="s">
        <v>131</v>
      </c>
      <c r="H28" s="62" t="s">
        <v>131</v>
      </c>
      <c r="I28" s="62" t="s">
        <v>131</v>
      </c>
      <c r="J28" s="62" t="s">
        <v>131</v>
      </c>
      <c r="K28" s="62" t="s">
        <v>131</v>
      </c>
      <c r="L28" s="62" t="s">
        <v>131</v>
      </c>
      <c r="M28" s="62" t="s">
        <v>131</v>
      </c>
      <c r="N28" s="62" t="s">
        <v>131</v>
      </c>
      <c r="O28" s="62" t="s">
        <v>131</v>
      </c>
      <c r="P28" s="62" t="s">
        <v>131</v>
      </c>
      <c r="Q28" s="62" t="s">
        <v>131</v>
      </c>
      <c r="R28" s="62" t="s">
        <v>131</v>
      </c>
      <c r="S28" s="62" t="s">
        <v>131</v>
      </c>
      <c r="T28" s="62" t="s">
        <v>131</v>
      </c>
      <c r="U28" s="62" t="s">
        <v>131</v>
      </c>
      <c r="V28" s="62" t="s">
        <v>131</v>
      </c>
      <c r="W28" s="62" t="s">
        <v>131</v>
      </c>
      <c r="X28" s="62" t="s">
        <v>131</v>
      </c>
      <c r="Y28" s="62">
        <v>451</v>
      </c>
      <c r="Z28" s="62" t="s">
        <v>131</v>
      </c>
      <c r="AA28" s="62">
        <v>451</v>
      </c>
      <c r="AB28" s="62" t="s">
        <v>131</v>
      </c>
      <c r="AC28" s="62" t="s">
        <v>131</v>
      </c>
      <c r="AD28" s="70">
        <v>451</v>
      </c>
    </row>
    <row r="29" spans="1:30" ht="17.25" customHeight="1" x14ac:dyDescent="0.15">
      <c r="A29" s="69" t="s">
        <v>173</v>
      </c>
      <c r="B29" s="62" t="s">
        <v>131</v>
      </c>
      <c r="C29" s="62" t="s">
        <v>131</v>
      </c>
      <c r="D29" s="62" t="s">
        <v>131</v>
      </c>
      <c r="E29" s="62" t="s">
        <v>131</v>
      </c>
      <c r="F29" s="62" t="s">
        <v>131</v>
      </c>
      <c r="G29" s="62" t="s">
        <v>131</v>
      </c>
      <c r="H29" s="62" t="s">
        <v>131</v>
      </c>
      <c r="I29" s="62" t="s">
        <v>131</v>
      </c>
      <c r="J29" s="62" t="s">
        <v>131</v>
      </c>
      <c r="K29" s="62" t="s">
        <v>131</v>
      </c>
      <c r="L29" s="62" t="s">
        <v>131</v>
      </c>
      <c r="M29" s="62" t="s">
        <v>131</v>
      </c>
      <c r="N29" s="62" t="s">
        <v>131</v>
      </c>
      <c r="O29" s="62" t="s">
        <v>131</v>
      </c>
      <c r="P29" s="62" t="s">
        <v>131</v>
      </c>
      <c r="Q29" s="62" t="s">
        <v>131</v>
      </c>
      <c r="R29" s="62" t="s">
        <v>131</v>
      </c>
      <c r="S29" s="62" t="s">
        <v>131</v>
      </c>
      <c r="T29" s="62" t="s">
        <v>131</v>
      </c>
      <c r="U29" s="62" t="s">
        <v>131</v>
      </c>
      <c r="V29" s="62" t="s">
        <v>131</v>
      </c>
      <c r="W29" s="62" t="s">
        <v>131</v>
      </c>
      <c r="X29" s="62" t="s">
        <v>131</v>
      </c>
      <c r="Y29" s="62">
        <v>-428</v>
      </c>
      <c r="Z29" s="62" t="s">
        <v>131</v>
      </c>
      <c r="AA29" s="62">
        <v>-428</v>
      </c>
      <c r="AB29" s="62" t="s">
        <v>131</v>
      </c>
      <c r="AC29" s="62" t="s">
        <v>131</v>
      </c>
      <c r="AD29" s="70">
        <v>-428</v>
      </c>
    </row>
    <row r="30" spans="1:30" ht="17.25" customHeight="1" x14ac:dyDescent="0.15">
      <c r="A30" s="69" t="s">
        <v>175</v>
      </c>
      <c r="B30" s="62">
        <v>37356</v>
      </c>
      <c r="C30" s="62">
        <v>37356</v>
      </c>
      <c r="D30" s="62" t="s">
        <v>131</v>
      </c>
      <c r="E30" s="62">
        <v>37356</v>
      </c>
      <c r="F30" s="62" t="s">
        <v>131</v>
      </c>
      <c r="G30" s="62" t="s">
        <v>131</v>
      </c>
      <c r="H30" s="62" t="s">
        <v>131</v>
      </c>
      <c r="I30" s="62" t="s">
        <v>131</v>
      </c>
      <c r="J30" s="62" t="s">
        <v>131</v>
      </c>
      <c r="K30" s="62" t="s">
        <v>131</v>
      </c>
      <c r="L30" s="62" t="s">
        <v>131</v>
      </c>
      <c r="M30" s="62">
        <v>37356</v>
      </c>
      <c r="N30" s="62" t="s">
        <v>131</v>
      </c>
      <c r="O30" s="62" t="s">
        <v>131</v>
      </c>
      <c r="P30" s="62">
        <v>37356</v>
      </c>
      <c r="Q30" s="62" t="s">
        <v>131</v>
      </c>
      <c r="R30" s="62" t="s">
        <v>131</v>
      </c>
      <c r="S30" s="62" t="s">
        <v>131</v>
      </c>
      <c r="T30" s="62" t="s">
        <v>131</v>
      </c>
      <c r="U30" s="62" t="s">
        <v>131</v>
      </c>
      <c r="V30" s="62" t="s">
        <v>131</v>
      </c>
      <c r="W30" s="62" t="s">
        <v>131</v>
      </c>
      <c r="X30" s="62" t="s">
        <v>131</v>
      </c>
      <c r="Y30" s="62">
        <v>10053</v>
      </c>
      <c r="Z30" s="62" t="s">
        <v>131</v>
      </c>
      <c r="AA30" s="62">
        <v>47409</v>
      </c>
      <c r="AB30" s="62" t="s">
        <v>131</v>
      </c>
      <c r="AC30" s="62" t="s">
        <v>131</v>
      </c>
      <c r="AD30" s="70">
        <v>47409</v>
      </c>
    </row>
    <row r="31" spans="1:30" ht="17.25" customHeight="1" x14ac:dyDescent="0.15">
      <c r="A31" s="69" t="s">
        <v>179</v>
      </c>
      <c r="B31" s="62">
        <v>1124899</v>
      </c>
      <c r="C31" s="62">
        <v>1124899</v>
      </c>
      <c r="D31" s="62" t="s">
        <v>131</v>
      </c>
      <c r="E31" s="62">
        <v>1124899</v>
      </c>
      <c r="F31" s="62" t="s">
        <v>131</v>
      </c>
      <c r="G31" s="62" t="s">
        <v>131</v>
      </c>
      <c r="H31" s="62">
        <v>12495</v>
      </c>
      <c r="I31" s="62">
        <v>39908</v>
      </c>
      <c r="J31" s="62">
        <v>709291</v>
      </c>
      <c r="K31" s="62">
        <v>234969</v>
      </c>
      <c r="L31" s="62">
        <v>289867</v>
      </c>
      <c r="M31" s="62">
        <v>2411429</v>
      </c>
      <c r="N31" s="62" t="s">
        <v>131</v>
      </c>
      <c r="O31" s="62" t="s">
        <v>131</v>
      </c>
      <c r="P31" s="62">
        <v>2411429</v>
      </c>
      <c r="Q31" s="62" t="s">
        <v>131</v>
      </c>
      <c r="R31" s="62" t="s">
        <v>131</v>
      </c>
      <c r="S31" s="62" t="s">
        <v>131</v>
      </c>
      <c r="T31" s="62">
        <v>1713</v>
      </c>
      <c r="U31" s="62">
        <v>259437</v>
      </c>
      <c r="V31" s="62">
        <v>1957</v>
      </c>
      <c r="W31" s="62" t="s">
        <v>131</v>
      </c>
      <c r="X31" s="62">
        <v>300</v>
      </c>
      <c r="Y31" s="62">
        <v>484367</v>
      </c>
      <c r="Z31" s="62">
        <v>319275</v>
      </c>
      <c r="AA31" s="62">
        <v>3478478</v>
      </c>
      <c r="AB31" s="62" t="s">
        <v>131</v>
      </c>
      <c r="AC31" s="62" t="s">
        <v>131</v>
      </c>
      <c r="AD31" s="70">
        <v>3478478</v>
      </c>
    </row>
    <row r="32" spans="1:30" ht="17.25" customHeight="1" x14ac:dyDescent="0.15">
      <c r="A32" s="69" t="s">
        <v>180</v>
      </c>
      <c r="B32" s="62">
        <v>-823939</v>
      </c>
      <c r="C32" s="62">
        <v>-823939</v>
      </c>
      <c r="D32" s="62" t="s">
        <v>131</v>
      </c>
      <c r="E32" s="62">
        <v>-823939</v>
      </c>
      <c r="F32" s="62" t="s">
        <v>131</v>
      </c>
      <c r="G32" s="62" t="s">
        <v>131</v>
      </c>
      <c r="H32" s="62">
        <v>-12495</v>
      </c>
      <c r="I32" s="62">
        <v>-1298</v>
      </c>
      <c r="J32" s="62">
        <v>-518931</v>
      </c>
      <c r="K32" s="62">
        <v>-200946</v>
      </c>
      <c r="L32" s="62">
        <v>-136832</v>
      </c>
      <c r="M32" s="62">
        <v>-1694441</v>
      </c>
      <c r="N32" s="62" t="s">
        <v>131</v>
      </c>
      <c r="O32" s="62" t="s">
        <v>131</v>
      </c>
      <c r="P32" s="62">
        <v>-1694441</v>
      </c>
      <c r="Q32" s="62" t="s">
        <v>131</v>
      </c>
      <c r="R32" s="62" t="s">
        <v>131</v>
      </c>
      <c r="S32" s="62" t="s">
        <v>131</v>
      </c>
      <c r="T32" s="62">
        <v>-1589</v>
      </c>
      <c r="U32" s="62">
        <v>-180956</v>
      </c>
      <c r="V32" s="62">
        <v>-1670</v>
      </c>
      <c r="W32" s="62" t="s">
        <v>131</v>
      </c>
      <c r="X32" s="62">
        <v>-280</v>
      </c>
      <c r="Y32" s="62">
        <v>-325818</v>
      </c>
      <c r="Z32" s="62">
        <v>-201996</v>
      </c>
      <c r="AA32" s="62">
        <v>-2406750</v>
      </c>
      <c r="AB32" s="62" t="s">
        <v>131</v>
      </c>
      <c r="AC32" s="62" t="s">
        <v>131</v>
      </c>
      <c r="AD32" s="70">
        <v>-2406750</v>
      </c>
    </row>
    <row r="33" spans="1:30" ht="17.25" customHeight="1" x14ac:dyDescent="0.15">
      <c r="A33" s="69" t="s">
        <v>181</v>
      </c>
      <c r="B33" s="62">
        <v>1019</v>
      </c>
      <c r="C33" s="62">
        <v>1019</v>
      </c>
      <c r="D33" s="62" t="s">
        <v>131</v>
      </c>
      <c r="E33" s="62">
        <v>1019</v>
      </c>
      <c r="F33" s="62" t="s">
        <v>131</v>
      </c>
      <c r="G33" s="62" t="s">
        <v>131</v>
      </c>
      <c r="H33" s="62" t="s">
        <v>131</v>
      </c>
      <c r="I33" s="62" t="s">
        <v>131</v>
      </c>
      <c r="J33" s="62">
        <v>396</v>
      </c>
      <c r="K33" s="62" t="s">
        <v>131</v>
      </c>
      <c r="L33" s="62">
        <v>362002</v>
      </c>
      <c r="M33" s="62">
        <v>363417</v>
      </c>
      <c r="N33" s="62" t="s">
        <v>131</v>
      </c>
      <c r="O33" s="62" t="s">
        <v>131</v>
      </c>
      <c r="P33" s="62">
        <v>363417</v>
      </c>
      <c r="Q33" s="62" t="s">
        <v>131</v>
      </c>
      <c r="R33" s="62" t="s">
        <v>131</v>
      </c>
      <c r="S33" s="62" t="s">
        <v>131</v>
      </c>
      <c r="T33" s="62" t="s">
        <v>131</v>
      </c>
      <c r="U33" s="62" t="s">
        <v>131</v>
      </c>
      <c r="V33" s="62" t="s">
        <v>131</v>
      </c>
      <c r="W33" s="62" t="s">
        <v>131</v>
      </c>
      <c r="X33" s="62" t="s">
        <v>131</v>
      </c>
      <c r="Y33" s="62">
        <v>133744</v>
      </c>
      <c r="Z33" s="62">
        <v>73</v>
      </c>
      <c r="AA33" s="62">
        <v>497233</v>
      </c>
      <c r="AB33" s="62" t="s">
        <v>131</v>
      </c>
      <c r="AC33" s="62" t="s">
        <v>131</v>
      </c>
      <c r="AD33" s="70">
        <v>497233</v>
      </c>
    </row>
    <row r="34" spans="1:30" ht="17.25" customHeight="1" x14ac:dyDescent="0.15">
      <c r="A34" s="69" t="s">
        <v>182</v>
      </c>
      <c r="B34" s="62">
        <v>1019</v>
      </c>
      <c r="C34" s="62">
        <v>1019</v>
      </c>
      <c r="D34" s="62" t="s">
        <v>131</v>
      </c>
      <c r="E34" s="62">
        <v>1019</v>
      </c>
      <c r="F34" s="62" t="s">
        <v>131</v>
      </c>
      <c r="G34" s="62" t="s">
        <v>131</v>
      </c>
      <c r="H34" s="62" t="s">
        <v>131</v>
      </c>
      <c r="I34" s="62" t="s">
        <v>131</v>
      </c>
      <c r="J34" s="62" t="s">
        <v>131</v>
      </c>
      <c r="K34" s="62" t="s">
        <v>131</v>
      </c>
      <c r="L34" s="62" t="s">
        <v>131</v>
      </c>
      <c r="M34" s="62">
        <v>1019</v>
      </c>
      <c r="N34" s="62" t="s">
        <v>131</v>
      </c>
      <c r="O34" s="62" t="s">
        <v>131</v>
      </c>
      <c r="P34" s="62">
        <v>1019</v>
      </c>
      <c r="Q34" s="62" t="s">
        <v>131</v>
      </c>
      <c r="R34" s="62" t="s">
        <v>131</v>
      </c>
      <c r="S34" s="62" t="s">
        <v>131</v>
      </c>
      <c r="T34" s="62" t="s">
        <v>131</v>
      </c>
      <c r="U34" s="62" t="s">
        <v>131</v>
      </c>
      <c r="V34" s="62" t="s">
        <v>131</v>
      </c>
      <c r="W34" s="62" t="s">
        <v>131</v>
      </c>
      <c r="X34" s="62" t="s">
        <v>131</v>
      </c>
      <c r="Y34" s="62" t="s">
        <v>131</v>
      </c>
      <c r="Z34" s="62" t="s">
        <v>131</v>
      </c>
      <c r="AA34" s="62">
        <v>1019</v>
      </c>
      <c r="AB34" s="62" t="s">
        <v>131</v>
      </c>
      <c r="AC34" s="62" t="s">
        <v>131</v>
      </c>
      <c r="AD34" s="70">
        <v>1019</v>
      </c>
    </row>
    <row r="35" spans="1:30" ht="17.25" customHeight="1" x14ac:dyDescent="0.15">
      <c r="A35" s="69" t="s">
        <v>183</v>
      </c>
      <c r="B35" s="62" t="s">
        <v>131</v>
      </c>
      <c r="C35" s="62" t="s">
        <v>131</v>
      </c>
      <c r="D35" s="62" t="s">
        <v>131</v>
      </c>
      <c r="E35" s="62" t="s">
        <v>131</v>
      </c>
      <c r="F35" s="62" t="s">
        <v>131</v>
      </c>
      <c r="G35" s="62" t="s">
        <v>131</v>
      </c>
      <c r="H35" s="62" t="s">
        <v>131</v>
      </c>
      <c r="I35" s="62" t="s">
        <v>131</v>
      </c>
      <c r="J35" s="62">
        <v>396</v>
      </c>
      <c r="K35" s="62" t="s">
        <v>131</v>
      </c>
      <c r="L35" s="62">
        <v>362002</v>
      </c>
      <c r="M35" s="62">
        <v>362398</v>
      </c>
      <c r="N35" s="62" t="s">
        <v>131</v>
      </c>
      <c r="O35" s="62" t="s">
        <v>131</v>
      </c>
      <c r="P35" s="62">
        <v>362398</v>
      </c>
      <c r="Q35" s="62" t="s">
        <v>131</v>
      </c>
      <c r="R35" s="62" t="s">
        <v>131</v>
      </c>
      <c r="S35" s="62" t="s">
        <v>131</v>
      </c>
      <c r="T35" s="62" t="s">
        <v>131</v>
      </c>
      <c r="U35" s="62" t="s">
        <v>131</v>
      </c>
      <c r="V35" s="62" t="s">
        <v>131</v>
      </c>
      <c r="W35" s="62" t="s">
        <v>131</v>
      </c>
      <c r="X35" s="62" t="s">
        <v>131</v>
      </c>
      <c r="Y35" s="62">
        <v>133744</v>
      </c>
      <c r="Z35" s="62">
        <v>73</v>
      </c>
      <c r="AA35" s="62">
        <v>496214</v>
      </c>
      <c r="AB35" s="62" t="s">
        <v>131</v>
      </c>
      <c r="AC35" s="62" t="s">
        <v>131</v>
      </c>
      <c r="AD35" s="70">
        <v>496214</v>
      </c>
    </row>
    <row r="36" spans="1:30" ht="17.25" customHeight="1" x14ac:dyDescent="0.15">
      <c r="A36" s="69" t="s">
        <v>184</v>
      </c>
      <c r="B36" s="62">
        <v>2527872</v>
      </c>
      <c r="C36" s="62">
        <v>2527872</v>
      </c>
      <c r="D36" s="62" t="s">
        <v>131</v>
      </c>
      <c r="E36" s="62">
        <v>2527872</v>
      </c>
      <c r="F36" s="62">
        <v>64733</v>
      </c>
      <c r="G36" s="62">
        <v>860</v>
      </c>
      <c r="H36" s="62">
        <v>5089</v>
      </c>
      <c r="I36" s="62">
        <v>210863</v>
      </c>
      <c r="J36" s="62">
        <v>4076</v>
      </c>
      <c r="K36" s="62">
        <v>3713</v>
      </c>
      <c r="L36" s="62">
        <v>679</v>
      </c>
      <c r="M36" s="62">
        <v>2817884</v>
      </c>
      <c r="N36" s="62" t="s">
        <v>131</v>
      </c>
      <c r="O36" s="62">
        <v>-718170</v>
      </c>
      <c r="P36" s="62">
        <v>2099714</v>
      </c>
      <c r="Q36" s="62">
        <v>1017</v>
      </c>
      <c r="R36" s="62" t="s">
        <v>131</v>
      </c>
      <c r="S36" s="62" t="s">
        <v>131</v>
      </c>
      <c r="T36" s="62" t="s">
        <v>131</v>
      </c>
      <c r="U36" s="62">
        <v>1162</v>
      </c>
      <c r="V36" s="62">
        <v>8</v>
      </c>
      <c r="W36" s="62">
        <v>41631</v>
      </c>
      <c r="X36" s="62">
        <v>50717</v>
      </c>
      <c r="Y36" s="62">
        <v>86378</v>
      </c>
      <c r="Z36" s="62">
        <v>53129</v>
      </c>
      <c r="AA36" s="62">
        <v>2333756</v>
      </c>
      <c r="AB36" s="62" t="s">
        <v>131</v>
      </c>
      <c r="AC36" s="62">
        <v>-153301</v>
      </c>
      <c r="AD36" s="70">
        <v>2180455</v>
      </c>
    </row>
    <row r="37" spans="1:30" ht="17.25" customHeight="1" x14ac:dyDescent="0.15">
      <c r="A37" s="69" t="s">
        <v>185</v>
      </c>
      <c r="B37" s="62">
        <v>1941285</v>
      </c>
      <c r="C37" s="62">
        <v>1941285</v>
      </c>
      <c r="D37" s="62" t="s">
        <v>131</v>
      </c>
      <c r="E37" s="62">
        <v>1941285</v>
      </c>
      <c r="F37" s="62" t="s">
        <v>131</v>
      </c>
      <c r="G37" s="62" t="s">
        <v>131</v>
      </c>
      <c r="H37" s="62" t="s">
        <v>131</v>
      </c>
      <c r="I37" s="62" t="s">
        <v>131</v>
      </c>
      <c r="J37" s="62" t="s">
        <v>131</v>
      </c>
      <c r="K37" s="62" t="s">
        <v>131</v>
      </c>
      <c r="L37" s="62" t="s">
        <v>131</v>
      </c>
      <c r="M37" s="62">
        <v>1941285</v>
      </c>
      <c r="N37" s="62" t="s">
        <v>131</v>
      </c>
      <c r="O37" s="62">
        <v>-1755989</v>
      </c>
      <c r="P37" s="62">
        <v>185296</v>
      </c>
      <c r="Q37" s="62" t="s">
        <v>131</v>
      </c>
      <c r="R37" s="62" t="s">
        <v>131</v>
      </c>
      <c r="S37" s="62" t="s">
        <v>131</v>
      </c>
      <c r="T37" s="62" t="s">
        <v>131</v>
      </c>
      <c r="U37" s="62" t="s">
        <v>131</v>
      </c>
      <c r="V37" s="62" t="s">
        <v>131</v>
      </c>
      <c r="W37" s="62" t="s">
        <v>131</v>
      </c>
      <c r="X37" s="62" t="s">
        <v>131</v>
      </c>
      <c r="Y37" s="62">
        <v>86378</v>
      </c>
      <c r="Z37" s="62">
        <v>1000</v>
      </c>
      <c r="AA37" s="62">
        <v>272675</v>
      </c>
      <c r="AB37" s="62" t="s">
        <v>131</v>
      </c>
      <c r="AC37" s="62">
        <v>-153301</v>
      </c>
      <c r="AD37" s="70">
        <v>119374</v>
      </c>
    </row>
    <row r="38" spans="1:30" ht="17.25" customHeight="1" x14ac:dyDescent="0.15">
      <c r="A38" s="69" t="s">
        <v>186</v>
      </c>
      <c r="B38" s="62" t="s">
        <v>131</v>
      </c>
      <c r="C38" s="62" t="s">
        <v>131</v>
      </c>
      <c r="D38" s="62" t="s">
        <v>131</v>
      </c>
      <c r="E38" s="62" t="s">
        <v>131</v>
      </c>
      <c r="F38" s="62" t="s">
        <v>131</v>
      </c>
      <c r="G38" s="62" t="s">
        <v>131</v>
      </c>
      <c r="H38" s="62" t="s">
        <v>131</v>
      </c>
      <c r="I38" s="62" t="s">
        <v>131</v>
      </c>
      <c r="J38" s="62" t="s">
        <v>131</v>
      </c>
      <c r="K38" s="62" t="s">
        <v>131</v>
      </c>
      <c r="L38" s="62" t="s">
        <v>131</v>
      </c>
      <c r="M38" s="62" t="s">
        <v>131</v>
      </c>
      <c r="N38" s="62" t="s">
        <v>131</v>
      </c>
      <c r="O38" s="62" t="s">
        <v>131</v>
      </c>
      <c r="P38" s="62" t="s">
        <v>131</v>
      </c>
      <c r="Q38" s="62" t="s">
        <v>131</v>
      </c>
      <c r="R38" s="62" t="s">
        <v>131</v>
      </c>
      <c r="S38" s="62" t="s">
        <v>131</v>
      </c>
      <c r="T38" s="62" t="s">
        <v>131</v>
      </c>
      <c r="U38" s="62" t="s">
        <v>131</v>
      </c>
      <c r="V38" s="62" t="s">
        <v>131</v>
      </c>
      <c r="W38" s="62" t="s">
        <v>131</v>
      </c>
      <c r="X38" s="62" t="s">
        <v>131</v>
      </c>
      <c r="Y38" s="62">
        <v>86378</v>
      </c>
      <c r="Z38" s="62">
        <v>1000</v>
      </c>
      <c r="AA38" s="62">
        <v>87378</v>
      </c>
      <c r="AB38" s="62" t="s">
        <v>131</v>
      </c>
      <c r="AC38" s="62" t="s">
        <v>131</v>
      </c>
      <c r="AD38" s="70">
        <v>87378</v>
      </c>
    </row>
    <row r="39" spans="1:30" ht="17.25" customHeight="1" x14ac:dyDescent="0.15">
      <c r="A39" s="69" t="s">
        <v>187</v>
      </c>
      <c r="B39" s="62">
        <v>126455</v>
      </c>
      <c r="C39" s="62">
        <v>126455</v>
      </c>
      <c r="D39" s="62" t="s">
        <v>131</v>
      </c>
      <c r="E39" s="62">
        <v>126455</v>
      </c>
      <c r="F39" s="62" t="s">
        <v>131</v>
      </c>
      <c r="G39" s="62" t="s">
        <v>131</v>
      </c>
      <c r="H39" s="62" t="s">
        <v>131</v>
      </c>
      <c r="I39" s="62" t="s">
        <v>131</v>
      </c>
      <c r="J39" s="62" t="s">
        <v>131</v>
      </c>
      <c r="K39" s="62" t="s">
        <v>131</v>
      </c>
      <c r="L39" s="62" t="s">
        <v>131</v>
      </c>
      <c r="M39" s="62">
        <v>126455</v>
      </c>
      <c r="N39" s="62" t="s">
        <v>131</v>
      </c>
      <c r="O39" s="62" t="s">
        <v>131</v>
      </c>
      <c r="P39" s="62">
        <v>126455</v>
      </c>
      <c r="Q39" s="62" t="s">
        <v>131</v>
      </c>
      <c r="R39" s="62" t="s">
        <v>131</v>
      </c>
      <c r="S39" s="62" t="s">
        <v>131</v>
      </c>
      <c r="T39" s="62" t="s">
        <v>131</v>
      </c>
      <c r="U39" s="62" t="s">
        <v>131</v>
      </c>
      <c r="V39" s="62" t="s">
        <v>131</v>
      </c>
      <c r="W39" s="62" t="s">
        <v>131</v>
      </c>
      <c r="X39" s="62" t="s">
        <v>131</v>
      </c>
      <c r="Y39" s="62" t="s">
        <v>131</v>
      </c>
      <c r="Z39" s="62" t="s">
        <v>131</v>
      </c>
      <c r="AA39" s="62">
        <v>126455</v>
      </c>
      <c r="AB39" s="62" t="s">
        <v>131</v>
      </c>
      <c r="AC39" s="62">
        <v>-94460</v>
      </c>
      <c r="AD39" s="70">
        <v>31995</v>
      </c>
    </row>
    <row r="40" spans="1:30" ht="17.25" customHeight="1" x14ac:dyDescent="0.15">
      <c r="A40" s="69" t="s">
        <v>171</v>
      </c>
      <c r="B40" s="62">
        <v>1814830</v>
      </c>
      <c r="C40" s="62">
        <v>1814830</v>
      </c>
      <c r="D40" s="62" t="s">
        <v>131</v>
      </c>
      <c r="E40" s="62">
        <v>1814830</v>
      </c>
      <c r="F40" s="62" t="s">
        <v>131</v>
      </c>
      <c r="G40" s="62" t="s">
        <v>131</v>
      </c>
      <c r="H40" s="62" t="s">
        <v>131</v>
      </c>
      <c r="I40" s="62" t="s">
        <v>131</v>
      </c>
      <c r="J40" s="62" t="s">
        <v>131</v>
      </c>
      <c r="K40" s="62" t="s">
        <v>131</v>
      </c>
      <c r="L40" s="62" t="s">
        <v>131</v>
      </c>
      <c r="M40" s="62">
        <v>1814830</v>
      </c>
      <c r="N40" s="62" t="s">
        <v>131</v>
      </c>
      <c r="O40" s="62">
        <v>-1755989</v>
      </c>
      <c r="P40" s="62">
        <v>58841</v>
      </c>
      <c r="Q40" s="62" t="s">
        <v>131</v>
      </c>
      <c r="R40" s="62" t="s">
        <v>131</v>
      </c>
      <c r="S40" s="62" t="s">
        <v>131</v>
      </c>
      <c r="T40" s="62" t="s">
        <v>131</v>
      </c>
      <c r="U40" s="62" t="s">
        <v>131</v>
      </c>
      <c r="V40" s="62" t="s">
        <v>131</v>
      </c>
      <c r="W40" s="62" t="s">
        <v>131</v>
      </c>
      <c r="X40" s="62" t="s">
        <v>131</v>
      </c>
      <c r="Y40" s="62" t="s">
        <v>131</v>
      </c>
      <c r="Z40" s="62" t="s">
        <v>131</v>
      </c>
      <c r="AA40" s="62">
        <v>58841</v>
      </c>
      <c r="AB40" s="62" t="s">
        <v>131</v>
      </c>
      <c r="AC40" s="62">
        <v>-58841</v>
      </c>
      <c r="AD40" s="70" t="s">
        <v>131</v>
      </c>
    </row>
    <row r="41" spans="1:30" ht="17.25" customHeight="1" x14ac:dyDescent="0.15">
      <c r="A41" s="69" t="s">
        <v>188</v>
      </c>
      <c r="B41" s="62">
        <v>-1037819</v>
      </c>
      <c r="C41" s="62">
        <v>-1037819</v>
      </c>
      <c r="D41" s="62" t="s">
        <v>131</v>
      </c>
      <c r="E41" s="62">
        <v>-1037819</v>
      </c>
      <c r="F41" s="62" t="s">
        <v>131</v>
      </c>
      <c r="G41" s="62" t="s">
        <v>131</v>
      </c>
      <c r="H41" s="62" t="s">
        <v>131</v>
      </c>
      <c r="I41" s="62" t="s">
        <v>131</v>
      </c>
      <c r="J41" s="62" t="s">
        <v>131</v>
      </c>
      <c r="K41" s="62" t="s">
        <v>131</v>
      </c>
      <c r="L41" s="62" t="s">
        <v>131</v>
      </c>
      <c r="M41" s="62">
        <v>-1037819</v>
      </c>
      <c r="N41" s="62" t="s">
        <v>131</v>
      </c>
      <c r="O41" s="62">
        <v>1037819</v>
      </c>
      <c r="P41" s="62" t="s">
        <v>131</v>
      </c>
      <c r="Q41" s="62" t="s">
        <v>131</v>
      </c>
      <c r="R41" s="62" t="s">
        <v>131</v>
      </c>
      <c r="S41" s="62" t="s">
        <v>131</v>
      </c>
      <c r="T41" s="62" t="s">
        <v>131</v>
      </c>
      <c r="U41" s="62" t="s">
        <v>131</v>
      </c>
      <c r="V41" s="62" t="s">
        <v>131</v>
      </c>
      <c r="W41" s="62" t="s">
        <v>131</v>
      </c>
      <c r="X41" s="62" t="s">
        <v>131</v>
      </c>
      <c r="Y41" s="62" t="s">
        <v>131</v>
      </c>
      <c r="Z41" s="62" t="s">
        <v>131</v>
      </c>
      <c r="AA41" s="62" t="s">
        <v>131</v>
      </c>
      <c r="AB41" s="62" t="s">
        <v>131</v>
      </c>
      <c r="AC41" s="62" t="s">
        <v>131</v>
      </c>
      <c r="AD41" s="70" t="s">
        <v>131</v>
      </c>
    </row>
    <row r="42" spans="1:30" ht="17.25" customHeight="1" x14ac:dyDescent="0.15">
      <c r="A42" s="69" t="s">
        <v>189</v>
      </c>
      <c r="B42" s="62">
        <v>43488</v>
      </c>
      <c r="C42" s="62">
        <v>43488</v>
      </c>
      <c r="D42" s="62" t="s">
        <v>131</v>
      </c>
      <c r="E42" s="62">
        <v>43488</v>
      </c>
      <c r="F42" s="62">
        <v>76094</v>
      </c>
      <c r="G42" s="62">
        <v>934</v>
      </c>
      <c r="H42" s="62">
        <v>6237</v>
      </c>
      <c r="I42" s="62">
        <v>120</v>
      </c>
      <c r="J42" s="62">
        <v>4076</v>
      </c>
      <c r="K42" s="62">
        <v>3713</v>
      </c>
      <c r="L42" s="62">
        <v>679</v>
      </c>
      <c r="M42" s="62">
        <v>135341</v>
      </c>
      <c r="N42" s="62" t="s">
        <v>131</v>
      </c>
      <c r="O42" s="62" t="s">
        <v>131</v>
      </c>
      <c r="P42" s="62">
        <v>135341</v>
      </c>
      <c r="Q42" s="62" t="s">
        <v>131</v>
      </c>
      <c r="R42" s="62" t="s">
        <v>131</v>
      </c>
      <c r="S42" s="62" t="s">
        <v>131</v>
      </c>
      <c r="T42" s="62" t="s">
        <v>131</v>
      </c>
      <c r="U42" s="62" t="s">
        <v>131</v>
      </c>
      <c r="V42" s="62">
        <v>8</v>
      </c>
      <c r="W42" s="62" t="s">
        <v>131</v>
      </c>
      <c r="X42" s="62" t="s">
        <v>131</v>
      </c>
      <c r="Y42" s="62" t="s">
        <v>131</v>
      </c>
      <c r="Z42" s="62" t="s">
        <v>131</v>
      </c>
      <c r="AA42" s="62">
        <v>135348</v>
      </c>
      <c r="AB42" s="62" t="s">
        <v>131</v>
      </c>
      <c r="AC42" s="62" t="s">
        <v>131</v>
      </c>
      <c r="AD42" s="70">
        <v>135348</v>
      </c>
    </row>
    <row r="43" spans="1:30" ht="17.25" customHeight="1" x14ac:dyDescent="0.15">
      <c r="A43" s="69" t="s">
        <v>190</v>
      </c>
      <c r="B43" s="62">
        <v>34258</v>
      </c>
      <c r="C43" s="62">
        <v>34258</v>
      </c>
      <c r="D43" s="62" t="s">
        <v>131</v>
      </c>
      <c r="E43" s="62">
        <v>34258</v>
      </c>
      <c r="F43" s="62" t="s">
        <v>131</v>
      </c>
      <c r="G43" s="62" t="s">
        <v>131</v>
      </c>
      <c r="H43" s="62" t="s">
        <v>131</v>
      </c>
      <c r="I43" s="62" t="s">
        <v>131</v>
      </c>
      <c r="J43" s="62" t="s">
        <v>131</v>
      </c>
      <c r="K43" s="62" t="s">
        <v>131</v>
      </c>
      <c r="L43" s="62" t="s">
        <v>131</v>
      </c>
      <c r="M43" s="62">
        <v>34258</v>
      </c>
      <c r="N43" s="62" t="s">
        <v>131</v>
      </c>
      <c r="O43" s="62" t="s">
        <v>131</v>
      </c>
      <c r="P43" s="62">
        <v>34258</v>
      </c>
      <c r="Q43" s="62" t="s">
        <v>131</v>
      </c>
      <c r="R43" s="62" t="s">
        <v>131</v>
      </c>
      <c r="S43" s="62" t="s">
        <v>131</v>
      </c>
      <c r="T43" s="62" t="s">
        <v>131</v>
      </c>
      <c r="U43" s="62" t="s">
        <v>131</v>
      </c>
      <c r="V43" s="62" t="s">
        <v>131</v>
      </c>
      <c r="W43" s="62" t="s">
        <v>131</v>
      </c>
      <c r="X43" s="62" t="s">
        <v>131</v>
      </c>
      <c r="Y43" s="62" t="s">
        <v>131</v>
      </c>
      <c r="Z43" s="62" t="s">
        <v>131</v>
      </c>
      <c r="AA43" s="62">
        <v>34258</v>
      </c>
      <c r="AB43" s="62" t="s">
        <v>131</v>
      </c>
      <c r="AC43" s="62" t="s">
        <v>131</v>
      </c>
      <c r="AD43" s="70">
        <v>34258</v>
      </c>
    </row>
    <row r="44" spans="1:30" ht="17.25" customHeight="1" x14ac:dyDescent="0.15">
      <c r="A44" s="69" t="s">
        <v>191</v>
      </c>
      <c r="B44" s="62">
        <v>1552935</v>
      </c>
      <c r="C44" s="62">
        <v>1552935</v>
      </c>
      <c r="D44" s="62" t="s">
        <v>131</v>
      </c>
      <c r="E44" s="62">
        <v>1552935</v>
      </c>
      <c r="F44" s="62" t="s">
        <v>131</v>
      </c>
      <c r="G44" s="62" t="s">
        <v>131</v>
      </c>
      <c r="H44" s="62" t="s">
        <v>131</v>
      </c>
      <c r="I44" s="62">
        <v>210750</v>
      </c>
      <c r="J44" s="62" t="s">
        <v>131</v>
      </c>
      <c r="K44" s="62" t="s">
        <v>131</v>
      </c>
      <c r="L44" s="62" t="s">
        <v>131</v>
      </c>
      <c r="M44" s="62">
        <v>1763685</v>
      </c>
      <c r="N44" s="62" t="s">
        <v>131</v>
      </c>
      <c r="O44" s="62" t="s">
        <v>131</v>
      </c>
      <c r="P44" s="62">
        <v>1763685</v>
      </c>
      <c r="Q44" s="62">
        <v>1017</v>
      </c>
      <c r="R44" s="62" t="s">
        <v>131</v>
      </c>
      <c r="S44" s="62" t="s">
        <v>131</v>
      </c>
      <c r="T44" s="62" t="s">
        <v>131</v>
      </c>
      <c r="U44" s="62">
        <v>1162</v>
      </c>
      <c r="V44" s="62" t="s">
        <v>131</v>
      </c>
      <c r="W44" s="62">
        <v>41357</v>
      </c>
      <c r="X44" s="62">
        <v>50717</v>
      </c>
      <c r="Y44" s="62" t="s">
        <v>131</v>
      </c>
      <c r="Z44" s="62">
        <v>50000</v>
      </c>
      <c r="AA44" s="62">
        <v>1907937</v>
      </c>
      <c r="AB44" s="62" t="s">
        <v>131</v>
      </c>
      <c r="AC44" s="62" t="s">
        <v>131</v>
      </c>
      <c r="AD44" s="70">
        <v>1907937</v>
      </c>
    </row>
    <row r="45" spans="1:30" ht="17.25" customHeight="1" x14ac:dyDescent="0.15">
      <c r="A45" s="69" t="s">
        <v>192</v>
      </c>
      <c r="B45" s="62" t="s">
        <v>131</v>
      </c>
      <c r="C45" s="62" t="s">
        <v>131</v>
      </c>
      <c r="D45" s="62" t="s">
        <v>131</v>
      </c>
      <c r="E45" s="62" t="s">
        <v>131</v>
      </c>
      <c r="F45" s="62" t="s">
        <v>131</v>
      </c>
      <c r="G45" s="62" t="s">
        <v>131</v>
      </c>
      <c r="H45" s="62" t="s">
        <v>131</v>
      </c>
      <c r="I45" s="62">
        <v>210750</v>
      </c>
      <c r="J45" s="62" t="s">
        <v>131</v>
      </c>
      <c r="K45" s="62" t="s">
        <v>131</v>
      </c>
      <c r="L45" s="62" t="s">
        <v>131</v>
      </c>
      <c r="M45" s="62">
        <v>210750</v>
      </c>
      <c r="N45" s="62" t="s">
        <v>131</v>
      </c>
      <c r="O45" s="62" t="s">
        <v>131</v>
      </c>
      <c r="P45" s="62">
        <v>210750</v>
      </c>
      <c r="Q45" s="62" t="s">
        <v>131</v>
      </c>
      <c r="R45" s="62" t="s">
        <v>131</v>
      </c>
      <c r="S45" s="62" t="s">
        <v>131</v>
      </c>
      <c r="T45" s="62" t="s">
        <v>131</v>
      </c>
      <c r="U45" s="62" t="s">
        <v>131</v>
      </c>
      <c r="V45" s="62" t="s">
        <v>131</v>
      </c>
      <c r="W45" s="62" t="s">
        <v>131</v>
      </c>
      <c r="X45" s="62" t="s">
        <v>131</v>
      </c>
      <c r="Y45" s="62" t="s">
        <v>131</v>
      </c>
      <c r="Z45" s="62" t="s">
        <v>131</v>
      </c>
      <c r="AA45" s="62">
        <v>210750</v>
      </c>
      <c r="AB45" s="62" t="s">
        <v>131</v>
      </c>
      <c r="AC45" s="62" t="s">
        <v>131</v>
      </c>
      <c r="AD45" s="70">
        <v>210750</v>
      </c>
    </row>
    <row r="46" spans="1:30" ht="17.25" customHeight="1" x14ac:dyDescent="0.15">
      <c r="A46" s="69" t="s">
        <v>171</v>
      </c>
      <c r="B46" s="62">
        <v>1552935</v>
      </c>
      <c r="C46" s="62">
        <v>1552935</v>
      </c>
      <c r="D46" s="62" t="s">
        <v>131</v>
      </c>
      <c r="E46" s="62">
        <v>1552935</v>
      </c>
      <c r="F46" s="62" t="s">
        <v>131</v>
      </c>
      <c r="G46" s="62" t="s">
        <v>131</v>
      </c>
      <c r="H46" s="62" t="s">
        <v>131</v>
      </c>
      <c r="I46" s="62" t="s">
        <v>131</v>
      </c>
      <c r="J46" s="62" t="s">
        <v>131</v>
      </c>
      <c r="K46" s="62" t="s">
        <v>131</v>
      </c>
      <c r="L46" s="62" t="s">
        <v>131</v>
      </c>
      <c r="M46" s="62">
        <v>1552935</v>
      </c>
      <c r="N46" s="62" t="s">
        <v>131</v>
      </c>
      <c r="O46" s="62" t="s">
        <v>131</v>
      </c>
      <c r="P46" s="62">
        <v>1552935</v>
      </c>
      <c r="Q46" s="62">
        <v>1017</v>
      </c>
      <c r="R46" s="62" t="s">
        <v>131</v>
      </c>
      <c r="S46" s="62" t="s">
        <v>131</v>
      </c>
      <c r="T46" s="62" t="s">
        <v>131</v>
      </c>
      <c r="U46" s="62">
        <v>1162</v>
      </c>
      <c r="V46" s="62" t="s">
        <v>131</v>
      </c>
      <c r="W46" s="62">
        <v>41357</v>
      </c>
      <c r="X46" s="62">
        <v>50717</v>
      </c>
      <c r="Y46" s="62" t="s">
        <v>131</v>
      </c>
      <c r="Z46" s="62">
        <v>50000</v>
      </c>
      <c r="AA46" s="62">
        <v>1697187</v>
      </c>
      <c r="AB46" s="62" t="s">
        <v>131</v>
      </c>
      <c r="AC46" s="62" t="s">
        <v>131</v>
      </c>
      <c r="AD46" s="70">
        <v>1697187</v>
      </c>
    </row>
    <row r="47" spans="1:30" ht="17.25" customHeight="1" x14ac:dyDescent="0.15">
      <c r="A47" s="69" t="s">
        <v>183</v>
      </c>
      <c r="B47" s="62" t="s">
        <v>131</v>
      </c>
      <c r="C47" s="62" t="s">
        <v>131</v>
      </c>
      <c r="D47" s="62" t="s">
        <v>131</v>
      </c>
      <c r="E47" s="62" t="s">
        <v>131</v>
      </c>
      <c r="F47" s="62" t="s">
        <v>131</v>
      </c>
      <c r="G47" s="62" t="s">
        <v>131</v>
      </c>
      <c r="H47" s="62" t="s">
        <v>131</v>
      </c>
      <c r="I47" s="62" t="s">
        <v>131</v>
      </c>
      <c r="J47" s="62" t="s">
        <v>131</v>
      </c>
      <c r="K47" s="62" t="s">
        <v>131</v>
      </c>
      <c r="L47" s="62" t="s">
        <v>131</v>
      </c>
      <c r="M47" s="62" t="s">
        <v>131</v>
      </c>
      <c r="N47" s="62" t="s">
        <v>131</v>
      </c>
      <c r="O47" s="62" t="s">
        <v>131</v>
      </c>
      <c r="P47" s="62" t="s">
        <v>131</v>
      </c>
      <c r="Q47" s="62" t="s">
        <v>131</v>
      </c>
      <c r="R47" s="62" t="s">
        <v>131</v>
      </c>
      <c r="S47" s="62" t="s">
        <v>131</v>
      </c>
      <c r="T47" s="62" t="s">
        <v>131</v>
      </c>
      <c r="U47" s="62" t="s">
        <v>131</v>
      </c>
      <c r="V47" s="62" t="s">
        <v>131</v>
      </c>
      <c r="W47" s="62">
        <v>280</v>
      </c>
      <c r="X47" s="62" t="s">
        <v>131</v>
      </c>
      <c r="Y47" s="62" t="s">
        <v>131</v>
      </c>
      <c r="Z47" s="62">
        <v>2129</v>
      </c>
      <c r="AA47" s="62">
        <v>2409</v>
      </c>
      <c r="AB47" s="62" t="s">
        <v>131</v>
      </c>
      <c r="AC47" s="62" t="s">
        <v>131</v>
      </c>
      <c r="AD47" s="70">
        <v>2409</v>
      </c>
    </row>
    <row r="48" spans="1:30" ht="17.25" customHeight="1" x14ac:dyDescent="0.15">
      <c r="A48" s="69" t="s">
        <v>193</v>
      </c>
      <c r="B48" s="62">
        <v>-6275</v>
      </c>
      <c r="C48" s="62">
        <v>-6275</v>
      </c>
      <c r="D48" s="62" t="s">
        <v>131</v>
      </c>
      <c r="E48" s="62">
        <v>-6275</v>
      </c>
      <c r="F48" s="62">
        <v>-11361</v>
      </c>
      <c r="G48" s="62">
        <v>-75</v>
      </c>
      <c r="H48" s="62">
        <v>-1148</v>
      </c>
      <c r="I48" s="62">
        <v>-7</v>
      </c>
      <c r="J48" s="62" t="s">
        <v>131</v>
      </c>
      <c r="K48" s="62" t="s">
        <v>131</v>
      </c>
      <c r="L48" s="62" t="s">
        <v>131</v>
      </c>
      <c r="M48" s="62">
        <v>-18866</v>
      </c>
      <c r="N48" s="62" t="s">
        <v>131</v>
      </c>
      <c r="O48" s="62" t="s">
        <v>131</v>
      </c>
      <c r="P48" s="62">
        <v>-18866</v>
      </c>
      <c r="Q48" s="62" t="s">
        <v>131</v>
      </c>
      <c r="R48" s="62" t="s">
        <v>131</v>
      </c>
      <c r="S48" s="62" t="s">
        <v>131</v>
      </c>
      <c r="T48" s="62" t="s">
        <v>131</v>
      </c>
      <c r="U48" s="62" t="s">
        <v>131</v>
      </c>
      <c r="V48" s="62" t="s">
        <v>131</v>
      </c>
      <c r="W48" s="62">
        <v>-5</v>
      </c>
      <c r="X48" s="62" t="s">
        <v>131</v>
      </c>
      <c r="Y48" s="62" t="s">
        <v>131</v>
      </c>
      <c r="Z48" s="62" t="s">
        <v>131</v>
      </c>
      <c r="AA48" s="62">
        <v>-18871</v>
      </c>
      <c r="AB48" s="62" t="s">
        <v>131</v>
      </c>
      <c r="AC48" s="62" t="s">
        <v>131</v>
      </c>
      <c r="AD48" s="70">
        <v>-18871</v>
      </c>
    </row>
    <row r="49" spans="1:30" ht="17.25" customHeight="1" x14ac:dyDescent="0.15">
      <c r="A49" s="69" t="s">
        <v>194</v>
      </c>
      <c r="B49" s="62">
        <v>2950841</v>
      </c>
      <c r="C49" s="62">
        <v>2950841</v>
      </c>
      <c r="D49" s="62" t="s">
        <v>131</v>
      </c>
      <c r="E49" s="62">
        <v>2950841</v>
      </c>
      <c r="F49" s="62">
        <v>708657</v>
      </c>
      <c r="G49" s="62">
        <v>5091</v>
      </c>
      <c r="H49" s="62">
        <v>411321</v>
      </c>
      <c r="I49" s="62">
        <v>15170</v>
      </c>
      <c r="J49" s="62">
        <v>538534</v>
      </c>
      <c r="K49" s="62">
        <v>811017</v>
      </c>
      <c r="L49" s="62">
        <v>165985</v>
      </c>
      <c r="M49" s="62">
        <v>5606617</v>
      </c>
      <c r="N49" s="62" t="s">
        <v>131</v>
      </c>
      <c r="O49" s="62" t="s">
        <v>131</v>
      </c>
      <c r="P49" s="62">
        <v>5606617</v>
      </c>
      <c r="Q49" s="62">
        <v>46584</v>
      </c>
      <c r="R49" s="62" t="s">
        <v>131</v>
      </c>
      <c r="S49" s="62">
        <v>7513</v>
      </c>
      <c r="T49" s="62">
        <v>39762</v>
      </c>
      <c r="U49" s="62">
        <v>14210</v>
      </c>
      <c r="V49" s="62">
        <v>5641</v>
      </c>
      <c r="W49" s="62">
        <v>89293</v>
      </c>
      <c r="X49" s="62">
        <v>19925</v>
      </c>
      <c r="Y49" s="62">
        <v>325909</v>
      </c>
      <c r="Z49" s="62">
        <v>104109</v>
      </c>
      <c r="AA49" s="62">
        <v>6259563</v>
      </c>
      <c r="AB49" s="62" t="s">
        <v>131</v>
      </c>
      <c r="AC49" s="62" t="s">
        <v>131</v>
      </c>
      <c r="AD49" s="70">
        <v>6259563</v>
      </c>
    </row>
    <row r="50" spans="1:30" ht="17.25" customHeight="1" x14ac:dyDescent="0.15">
      <c r="A50" s="69" t="s">
        <v>195</v>
      </c>
      <c r="B50" s="62">
        <v>468031</v>
      </c>
      <c r="C50" s="62">
        <v>468031</v>
      </c>
      <c r="D50" s="62" t="s">
        <v>131</v>
      </c>
      <c r="E50" s="62">
        <v>468031</v>
      </c>
      <c r="F50" s="62">
        <v>243519</v>
      </c>
      <c r="G50" s="62">
        <v>4179</v>
      </c>
      <c r="H50" s="62">
        <v>160687</v>
      </c>
      <c r="I50" s="62">
        <v>13137</v>
      </c>
      <c r="J50" s="62">
        <v>406943</v>
      </c>
      <c r="K50" s="62">
        <v>765507</v>
      </c>
      <c r="L50" s="62">
        <v>129842</v>
      </c>
      <c r="M50" s="62">
        <v>2191845</v>
      </c>
      <c r="N50" s="62" t="s">
        <v>131</v>
      </c>
      <c r="O50" s="62" t="s">
        <v>131</v>
      </c>
      <c r="P50" s="62">
        <v>2191845</v>
      </c>
      <c r="Q50" s="62">
        <v>637</v>
      </c>
      <c r="R50" s="62" t="s">
        <v>131</v>
      </c>
      <c r="S50" s="62">
        <v>212</v>
      </c>
      <c r="T50" s="62">
        <v>4108</v>
      </c>
      <c r="U50" s="62">
        <v>5104</v>
      </c>
      <c r="V50" s="62">
        <v>763</v>
      </c>
      <c r="W50" s="62">
        <v>88031</v>
      </c>
      <c r="X50" s="62">
        <v>3585</v>
      </c>
      <c r="Y50" s="62">
        <v>305699</v>
      </c>
      <c r="Z50" s="62">
        <v>30824</v>
      </c>
      <c r="AA50" s="62">
        <v>2630808</v>
      </c>
      <c r="AB50" s="62" t="s">
        <v>131</v>
      </c>
      <c r="AC50" s="62" t="s">
        <v>131</v>
      </c>
      <c r="AD50" s="70">
        <v>2630808</v>
      </c>
    </row>
    <row r="51" spans="1:30" ht="17.25" customHeight="1" x14ac:dyDescent="0.15">
      <c r="A51" s="69" t="s">
        <v>373</v>
      </c>
      <c r="B51" s="62">
        <v>453952</v>
      </c>
      <c r="C51" s="62">
        <v>453952</v>
      </c>
      <c r="D51" s="62" t="s">
        <v>131</v>
      </c>
      <c r="E51" s="62">
        <v>453952</v>
      </c>
      <c r="F51" s="62">
        <v>243519</v>
      </c>
      <c r="G51" s="62">
        <v>4179</v>
      </c>
      <c r="H51" s="62">
        <v>160687</v>
      </c>
      <c r="I51" s="62">
        <v>13137</v>
      </c>
      <c r="J51" s="62">
        <v>406943</v>
      </c>
      <c r="K51" s="62">
        <v>765507</v>
      </c>
      <c r="L51" s="62">
        <v>129842</v>
      </c>
      <c r="M51" s="62">
        <v>2177765</v>
      </c>
      <c r="N51" s="62" t="s">
        <v>131</v>
      </c>
      <c r="O51" s="62" t="s">
        <v>131</v>
      </c>
      <c r="P51" s="62">
        <v>2177765</v>
      </c>
      <c r="Q51" s="62">
        <v>637</v>
      </c>
      <c r="R51" s="62" t="s">
        <v>131</v>
      </c>
      <c r="S51" s="62">
        <v>212</v>
      </c>
      <c r="T51" s="62">
        <v>3847</v>
      </c>
      <c r="U51" s="62">
        <v>5104</v>
      </c>
      <c r="V51" s="62">
        <v>763</v>
      </c>
      <c r="W51" s="62">
        <v>88017</v>
      </c>
      <c r="X51" s="62">
        <v>3585</v>
      </c>
      <c r="Y51" s="62">
        <v>305699</v>
      </c>
      <c r="Z51" s="62">
        <v>30824</v>
      </c>
      <c r="AA51" s="62">
        <v>2616453</v>
      </c>
      <c r="AB51" s="62" t="s">
        <v>131</v>
      </c>
      <c r="AC51" s="62" t="s">
        <v>131</v>
      </c>
      <c r="AD51" s="70">
        <v>2616453</v>
      </c>
    </row>
    <row r="52" spans="1:30" ht="17.25" customHeight="1" x14ac:dyDescent="0.15">
      <c r="A52" s="69" t="s">
        <v>374</v>
      </c>
      <c r="B52" s="62">
        <v>14080</v>
      </c>
      <c r="C52" s="62">
        <v>14080</v>
      </c>
      <c r="D52" s="62" t="s">
        <v>131</v>
      </c>
      <c r="E52" s="62">
        <v>14080</v>
      </c>
      <c r="F52" s="62" t="s">
        <v>131</v>
      </c>
      <c r="G52" s="62" t="s">
        <v>131</v>
      </c>
      <c r="H52" s="62" t="s">
        <v>131</v>
      </c>
      <c r="I52" s="62" t="s">
        <v>131</v>
      </c>
      <c r="J52" s="62" t="s">
        <v>131</v>
      </c>
      <c r="K52" s="62" t="s">
        <v>131</v>
      </c>
      <c r="L52" s="62" t="s">
        <v>131</v>
      </c>
      <c r="M52" s="62">
        <v>14080</v>
      </c>
      <c r="N52" s="62" t="s">
        <v>131</v>
      </c>
      <c r="O52" s="62" t="s">
        <v>131</v>
      </c>
      <c r="P52" s="62">
        <v>14080</v>
      </c>
      <c r="Q52" s="62" t="s">
        <v>131</v>
      </c>
      <c r="R52" s="62" t="s">
        <v>131</v>
      </c>
      <c r="S52" s="62" t="s">
        <v>131</v>
      </c>
      <c r="T52" s="62">
        <v>261</v>
      </c>
      <c r="U52" s="62" t="s">
        <v>131</v>
      </c>
      <c r="V52" s="62" t="s">
        <v>131</v>
      </c>
      <c r="W52" s="62">
        <v>14</v>
      </c>
      <c r="X52" s="62" t="s">
        <v>131</v>
      </c>
      <c r="Y52" s="62" t="s">
        <v>131</v>
      </c>
      <c r="Z52" s="62" t="s">
        <v>131</v>
      </c>
      <c r="AA52" s="62">
        <v>14355</v>
      </c>
      <c r="AB52" s="62" t="s">
        <v>131</v>
      </c>
      <c r="AC52" s="62" t="s">
        <v>131</v>
      </c>
      <c r="AD52" s="70">
        <v>14355</v>
      </c>
    </row>
    <row r="53" spans="1:30" ht="17.25" customHeight="1" x14ac:dyDescent="0.15">
      <c r="A53" s="69" t="s">
        <v>196</v>
      </c>
      <c r="B53" s="62">
        <v>11187</v>
      </c>
      <c r="C53" s="62">
        <v>11187</v>
      </c>
      <c r="D53" s="62" t="s">
        <v>131</v>
      </c>
      <c r="E53" s="62">
        <v>11187</v>
      </c>
      <c r="F53" s="62">
        <v>28649</v>
      </c>
      <c r="G53" s="62">
        <v>992</v>
      </c>
      <c r="H53" s="62">
        <v>2132</v>
      </c>
      <c r="I53" s="62">
        <v>2163</v>
      </c>
      <c r="J53" s="62">
        <v>124327</v>
      </c>
      <c r="K53" s="62">
        <v>45497</v>
      </c>
      <c r="L53" s="62">
        <v>36143</v>
      </c>
      <c r="M53" s="62">
        <v>251090</v>
      </c>
      <c r="N53" s="62" t="s">
        <v>131</v>
      </c>
      <c r="O53" s="62" t="s">
        <v>131</v>
      </c>
      <c r="P53" s="62">
        <v>251090</v>
      </c>
      <c r="Q53" s="62" t="s">
        <v>131</v>
      </c>
      <c r="R53" s="62" t="s">
        <v>131</v>
      </c>
      <c r="S53" s="62" t="s">
        <v>131</v>
      </c>
      <c r="T53" s="62" t="s">
        <v>131</v>
      </c>
      <c r="U53" s="62" t="s">
        <v>131</v>
      </c>
      <c r="V53" s="62">
        <v>0</v>
      </c>
      <c r="W53" s="62">
        <v>0</v>
      </c>
      <c r="X53" s="62" t="s">
        <v>131</v>
      </c>
      <c r="Y53" s="62">
        <v>11006</v>
      </c>
      <c r="Z53" s="62">
        <v>279</v>
      </c>
      <c r="AA53" s="62">
        <v>262376</v>
      </c>
      <c r="AB53" s="62" t="s">
        <v>131</v>
      </c>
      <c r="AC53" s="62" t="s">
        <v>131</v>
      </c>
      <c r="AD53" s="70">
        <v>262376</v>
      </c>
    </row>
    <row r="54" spans="1:30" ht="17.25" customHeight="1" x14ac:dyDescent="0.15">
      <c r="A54" s="69" t="s">
        <v>197</v>
      </c>
      <c r="B54" s="62">
        <v>5148</v>
      </c>
      <c r="C54" s="62">
        <v>5148</v>
      </c>
      <c r="D54" s="62" t="s">
        <v>131</v>
      </c>
      <c r="E54" s="62">
        <v>5148</v>
      </c>
      <c r="F54" s="62" t="s">
        <v>131</v>
      </c>
      <c r="G54" s="62" t="s">
        <v>131</v>
      </c>
      <c r="H54" s="62" t="s">
        <v>131</v>
      </c>
      <c r="I54" s="62" t="s">
        <v>131</v>
      </c>
      <c r="J54" s="62" t="s">
        <v>131</v>
      </c>
      <c r="K54" s="62" t="s">
        <v>131</v>
      </c>
      <c r="L54" s="62" t="s">
        <v>131</v>
      </c>
      <c r="M54" s="62">
        <v>5148</v>
      </c>
      <c r="N54" s="62" t="s">
        <v>131</v>
      </c>
      <c r="O54" s="62" t="s">
        <v>131</v>
      </c>
      <c r="P54" s="62">
        <v>5148</v>
      </c>
      <c r="Q54" s="62" t="s">
        <v>131</v>
      </c>
      <c r="R54" s="62" t="s">
        <v>131</v>
      </c>
      <c r="S54" s="62" t="s">
        <v>131</v>
      </c>
      <c r="T54" s="62" t="s">
        <v>131</v>
      </c>
      <c r="U54" s="62" t="s">
        <v>131</v>
      </c>
      <c r="V54" s="62" t="s">
        <v>131</v>
      </c>
      <c r="W54" s="62" t="s">
        <v>131</v>
      </c>
      <c r="X54" s="62" t="s">
        <v>131</v>
      </c>
      <c r="Y54" s="62" t="s">
        <v>131</v>
      </c>
      <c r="Z54" s="62" t="s">
        <v>131</v>
      </c>
      <c r="AA54" s="62">
        <v>5148</v>
      </c>
      <c r="AB54" s="62" t="s">
        <v>131</v>
      </c>
      <c r="AC54" s="62" t="s">
        <v>131</v>
      </c>
      <c r="AD54" s="70">
        <v>5148</v>
      </c>
    </row>
    <row r="55" spans="1:30" ht="17.25" customHeight="1" x14ac:dyDescent="0.15">
      <c r="A55" s="69" t="s">
        <v>198</v>
      </c>
      <c r="B55" s="62">
        <v>2468089</v>
      </c>
      <c r="C55" s="62">
        <v>2468089</v>
      </c>
      <c r="D55" s="62" t="s">
        <v>131</v>
      </c>
      <c r="E55" s="62">
        <v>2468089</v>
      </c>
      <c r="F55" s="62">
        <v>440766</v>
      </c>
      <c r="G55" s="62" t="s">
        <v>131</v>
      </c>
      <c r="H55" s="62">
        <v>248895</v>
      </c>
      <c r="I55" s="62" t="s">
        <v>131</v>
      </c>
      <c r="J55" s="62" t="s">
        <v>131</v>
      </c>
      <c r="K55" s="62" t="s">
        <v>131</v>
      </c>
      <c r="L55" s="62" t="s">
        <v>131</v>
      </c>
      <c r="M55" s="62">
        <v>3157750</v>
      </c>
      <c r="N55" s="62" t="s">
        <v>131</v>
      </c>
      <c r="O55" s="62" t="s">
        <v>131</v>
      </c>
      <c r="P55" s="62">
        <v>3157750</v>
      </c>
      <c r="Q55" s="62">
        <v>45947</v>
      </c>
      <c r="R55" s="62" t="s">
        <v>131</v>
      </c>
      <c r="S55" s="62">
        <v>7301</v>
      </c>
      <c r="T55" s="62">
        <v>35654</v>
      </c>
      <c r="U55" s="62">
        <v>9106</v>
      </c>
      <c r="V55" s="62">
        <v>4877</v>
      </c>
      <c r="W55" s="62">
        <v>1261</v>
      </c>
      <c r="X55" s="62">
        <v>16340</v>
      </c>
      <c r="Y55" s="62" t="s">
        <v>131</v>
      </c>
      <c r="Z55" s="62" t="s">
        <v>131</v>
      </c>
      <c r="AA55" s="62">
        <v>3278236</v>
      </c>
      <c r="AB55" s="62" t="s">
        <v>131</v>
      </c>
      <c r="AC55" s="62" t="s">
        <v>131</v>
      </c>
      <c r="AD55" s="70">
        <v>3278236</v>
      </c>
    </row>
    <row r="56" spans="1:30" ht="17.25" customHeight="1" x14ac:dyDescent="0.15">
      <c r="A56" s="69" t="s">
        <v>199</v>
      </c>
      <c r="B56" s="62">
        <v>1384849</v>
      </c>
      <c r="C56" s="62">
        <v>1384849</v>
      </c>
      <c r="D56" s="62" t="s">
        <v>131</v>
      </c>
      <c r="E56" s="62">
        <v>1384849</v>
      </c>
      <c r="F56" s="62">
        <v>440766</v>
      </c>
      <c r="G56" s="62" t="s">
        <v>131</v>
      </c>
      <c r="H56" s="62">
        <v>248895</v>
      </c>
      <c r="I56" s="62" t="s">
        <v>131</v>
      </c>
      <c r="J56" s="62" t="s">
        <v>131</v>
      </c>
      <c r="K56" s="62" t="s">
        <v>131</v>
      </c>
      <c r="L56" s="62" t="s">
        <v>131</v>
      </c>
      <c r="M56" s="62">
        <v>2074510</v>
      </c>
      <c r="N56" s="62" t="s">
        <v>131</v>
      </c>
      <c r="O56" s="62" t="s">
        <v>131</v>
      </c>
      <c r="P56" s="62">
        <v>2074510</v>
      </c>
      <c r="Q56" s="62">
        <v>45947</v>
      </c>
      <c r="R56" s="62" t="s">
        <v>131</v>
      </c>
      <c r="S56" s="62">
        <v>7301</v>
      </c>
      <c r="T56" s="62">
        <v>35654</v>
      </c>
      <c r="U56" s="62">
        <v>9106</v>
      </c>
      <c r="V56" s="62">
        <v>4877</v>
      </c>
      <c r="W56" s="62">
        <v>1261</v>
      </c>
      <c r="X56" s="62">
        <v>16340</v>
      </c>
      <c r="Y56" s="62" t="s">
        <v>131</v>
      </c>
      <c r="Z56" s="62" t="s">
        <v>131</v>
      </c>
      <c r="AA56" s="62">
        <v>2194996</v>
      </c>
      <c r="AB56" s="62" t="s">
        <v>131</v>
      </c>
      <c r="AC56" s="62" t="s">
        <v>131</v>
      </c>
      <c r="AD56" s="70">
        <v>2194996</v>
      </c>
    </row>
    <row r="57" spans="1:30" ht="17.25" customHeight="1" x14ac:dyDescent="0.15">
      <c r="A57" s="69" t="s">
        <v>200</v>
      </c>
      <c r="B57" s="62">
        <v>1083240</v>
      </c>
      <c r="C57" s="62">
        <v>1083240</v>
      </c>
      <c r="D57" s="62" t="s">
        <v>131</v>
      </c>
      <c r="E57" s="62">
        <v>1083240</v>
      </c>
      <c r="F57" s="62" t="s">
        <v>131</v>
      </c>
      <c r="G57" s="62" t="s">
        <v>131</v>
      </c>
      <c r="H57" s="62" t="s">
        <v>131</v>
      </c>
      <c r="I57" s="62" t="s">
        <v>131</v>
      </c>
      <c r="J57" s="62" t="s">
        <v>131</v>
      </c>
      <c r="K57" s="62" t="s">
        <v>131</v>
      </c>
      <c r="L57" s="62" t="s">
        <v>131</v>
      </c>
      <c r="M57" s="62">
        <v>1083240</v>
      </c>
      <c r="N57" s="62" t="s">
        <v>131</v>
      </c>
      <c r="O57" s="62" t="s">
        <v>131</v>
      </c>
      <c r="P57" s="62">
        <v>1083240</v>
      </c>
      <c r="Q57" s="62" t="s">
        <v>131</v>
      </c>
      <c r="R57" s="62" t="s">
        <v>131</v>
      </c>
      <c r="S57" s="62" t="s">
        <v>131</v>
      </c>
      <c r="T57" s="62" t="s">
        <v>131</v>
      </c>
      <c r="U57" s="62" t="s">
        <v>131</v>
      </c>
      <c r="V57" s="62" t="s">
        <v>131</v>
      </c>
      <c r="W57" s="62" t="s">
        <v>131</v>
      </c>
      <c r="X57" s="62" t="s">
        <v>131</v>
      </c>
      <c r="Y57" s="62" t="s">
        <v>131</v>
      </c>
      <c r="Z57" s="62" t="s">
        <v>131</v>
      </c>
      <c r="AA57" s="62">
        <v>1083240</v>
      </c>
      <c r="AB57" s="62" t="s">
        <v>131</v>
      </c>
      <c r="AC57" s="62" t="s">
        <v>131</v>
      </c>
      <c r="AD57" s="70">
        <v>1083240</v>
      </c>
    </row>
    <row r="58" spans="1:30" ht="17.25" customHeight="1" x14ac:dyDescent="0.15">
      <c r="A58" s="69" t="s">
        <v>201</v>
      </c>
      <c r="B58" s="62" t="s">
        <v>131</v>
      </c>
      <c r="C58" s="62" t="s">
        <v>131</v>
      </c>
      <c r="D58" s="62" t="s">
        <v>131</v>
      </c>
      <c r="E58" s="62" t="s">
        <v>131</v>
      </c>
      <c r="F58" s="62" t="s">
        <v>131</v>
      </c>
      <c r="G58" s="62" t="s">
        <v>131</v>
      </c>
      <c r="H58" s="62" t="s">
        <v>131</v>
      </c>
      <c r="I58" s="62" t="s">
        <v>131</v>
      </c>
      <c r="J58" s="62">
        <v>7264</v>
      </c>
      <c r="K58" s="62">
        <v>13</v>
      </c>
      <c r="L58" s="62" t="s">
        <v>131</v>
      </c>
      <c r="M58" s="62">
        <v>7277</v>
      </c>
      <c r="N58" s="62" t="s">
        <v>131</v>
      </c>
      <c r="O58" s="62" t="s">
        <v>131</v>
      </c>
      <c r="P58" s="62">
        <v>7277</v>
      </c>
      <c r="Q58" s="62" t="s">
        <v>131</v>
      </c>
      <c r="R58" s="62" t="s">
        <v>131</v>
      </c>
      <c r="S58" s="62" t="s">
        <v>131</v>
      </c>
      <c r="T58" s="62" t="s">
        <v>131</v>
      </c>
      <c r="U58" s="62" t="s">
        <v>131</v>
      </c>
      <c r="V58" s="62" t="s">
        <v>131</v>
      </c>
      <c r="W58" s="62" t="s">
        <v>131</v>
      </c>
      <c r="X58" s="62" t="s">
        <v>131</v>
      </c>
      <c r="Y58" s="62">
        <v>5955</v>
      </c>
      <c r="Z58" s="62">
        <v>63700</v>
      </c>
      <c r="AA58" s="62">
        <v>76931</v>
      </c>
      <c r="AB58" s="62" t="s">
        <v>131</v>
      </c>
      <c r="AC58" s="62" t="s">
        <v>131</v>
      </c>
      <c r="AD58" s="70">
        <v>76931</v>
      </c>
    </row>
    <row r="59" spans="1:30" ht="17.25" customHeight="1" x14ac:dyDescent="0.15">
      <c r="A59" s="69" t="s">
        <v>153</v>
      </c>
      <c r="B59" s="62" t="s">
        <v>131</v>
      </c>
      <c r="C59" s="62" t="s">
        <v>131</v>
      </c>
      <c r="D59" s="62" t="s">
        <v>131</v>
      </c>
      <c r="E59" s="62" t="s">
        <v>131</v>
      </c>
      <c r="F59" s="62" t="s">
        <v>131</v>
      </c>
      <c r="G59" s="62" t="s">
        <v>131</v>
      </c>
      <c r="H59" s="62" t="s">
        <v>131</v>
      </c>
      <c r="I59" s="62" t="s">
        <v>131</v>
      </c>
      <c r="J59" s="62" t="s">
        <v>131</v>
      </c>
      <c r="K59" s="62" t="s">
        <v>131</v>
      </c>
      <c r="L59" s="62" t="s">
        <v>131</v>
      </c>
      <c r="M59" s="62" t="s">
        <v>131</v>
      </c>
      <c r="N59" s="62" t="s">
        <v>131</v>
      </c>
      <c r="O59" s="62" t="s">
        <v>131</v>
      </c>
      <c r="P59" s="62" t="s">
        <v>131</v>
      </c>
      <c r="Q59" s="62" t="s">
        <v>131</v>
      </c>
      <c r="R59" s="62" t="s">
        <v>131</v>
      </c>
      <c r="S59" s="62" t="s">
        <v>131</v>
      </c>
      <c r="T59" s="62" t="s">
        <v>131</v>
      </c>
      <c r="U59" s="62" t="s">
        <v>131</v>
      </c>
      <c r="V59" s="62" t="s">
        <v>131</v>
      </c>
      <c r="W59" s="62">
        <v>1</v>
      </c>
      <c r="X59" s="62" t="s">
        <v>131</v>
      </c>
      <c r="Y59" s="62">
        <v>3249</v>
      </c>
      <c r="Z59" s="62">
        <v>9386</v>
      </c>
      <c r="AA59" s="62">
        <v>12637</v>
      </c>
      <c r="AB59" s="62" t="s">
        <v>131</v>
      </c>
      <c r="AC59" s="62" t="s">
        <v>131</v>
      </c>
      <c r="AD59" s="70">
        <v>12637</v>
      </c>
    </row>
    <row r="60" spans="1:30" ht="17.25" customHeight="1" x14ac:dyDescent="0.15">
      <c r="A60" s="69" t="s">
        <v>202</v>
      </c>
      <c r="B60" s="62">
        <v>-1614</v>
      </c>
      <c r="C60" s="62">
        <v>-1614</v>
      </c>
      <c r="D60" s="62" t="s">
        <v>131</v>
      </c>
      <c r="E60" s="62">
        <v>-1614</v>
      </c>
      <c r="F60" s="62">
        <v>-4277</v>
      </c>
      <c r="G60" s="62">
        <v>-79</v>
      </c>
      <c r="H60" s="62">
        <v>-393</v>
      </c>
      <c r="I60" s="62">
        <v>-130</v>
      </c>
      <c r="J60" s="62" t="s">
        <v>131</v>
      </c>
      <c r="K60" s="62" t="s">
        <v>131</v>
      </c>
      <c r="L60" s="62" t="s">
        <v>131</v>
      </c>
      <c r="M60" s="62">
        <v>-6493</v>
      </c>
      <c r="N60" s="62" t="s">
        <v>131</v>
      </c>
      <c r="O60" s="62" t="s">
        <v>131</v>
      </c>
      <c r="P60" s="62">
        <v>-6493</v>
      </c>
      <c r="Q60" s="62" t="s">
        <v>131</v>
      </c>
      <c r="R60" s="62" t="s">
        <v>131</v>
      </c>
      <c r="S60" s="62" t="s">
        <v>131</v>
      </c>
      <c r="T60" s="62" t="s">
        <v>131</v>
      </c>
      <c r="U60" s="62" t="s">
        <v>131</v>
      </c>
      <c r="V60" s="62" t="s">
        <v>131</v>
      </c>
      <c r="W60" s="62">
        <v>0</v>
      </c>
      <c r="X60" s="62" t="s">
        <v>131</v>
      </c>
      <c r="Y60" s="62" t="s">
        <v>131</v>
      </c>
      <c r="Z60" s="62">
        <v>-80</v>
      </c>
      <c r="AA60" s="62">
        <v>-6573</v>
      </c>
      <c r="AB60" s="62" t="s">
        <v>131</v>
      </c>
      <c r="AC60" s="62" t="s">
        <v>131</v>
      </c>
      <c r="AD60" s="70">
        <v>-6573</v>
      </c>
    </row>
    <row r="61" spans="1:30" ht="17.25" customHeight="1" x14ac:dyDescent="0.15">
      <c r="A61" s="69" t="s">
        <v>304</v>
      </c>
      <c r="B61" s="62" t="s">
        <v>131</v>
      </c>
      <c r="C61" s="62" t="s">
        <v>131</v>
      </c>
      <c r="D61" s="62" t="s">
        <v>131</v>
      </c>
      <c r="E61" s="62" t="s">
        <v>131</v>
      </c>
      <c r="F61" s="62" t="s">
        <v>131</v>
      </c>
      <c r="G61" s="62" t="s">
        <v>131</v>
      </c>
      <c r="H61" s="62" t="s">
        <v>131</v>
      </c>
      <c r="I61" s="62" t="s">
        <v>131</v>
      </c>
      <c r="J61" s="62" t="s">
        <v>131</v>
      </c>
      <c r="K61" s="62" t="s">
        <v>131</v>
      </c>
      <c r="L61" s="62" t="s">
        <v>131</v>
      </c>
      <c r="M61" s="62" t="s">
        <v>131</v>
      </c>
      <c r="N61" s="62" t="s">
        <v>131</v>
      </c>
      <c r="O61" s="62" t="s">
        <v>131</v>
      </c>
      <c r="P61" s="62" t="s">
        <v>131</v>
      </c>
      <c r="Q61" s="62" t="s">
        <v>131</v>
      </c>
      <c r="R61" s="62" t="s">
        <v>131</v>
      </c>
      <c r="S61" s="62" t="s">
        <v>131</v>
      </c>
      <c r="T61" s="62" t="s">
        <v>131</v>
      </c>
      <c r="U61" s="62" t="s">
        <v>131</v>
      </c>
      <c r="V61" s="62" t="s">
        <v>131</v>
      </c>
      <c r="W61" s="62" t="s">
        <v>131</v>
      </c>
      <c r="X61" s="62" t="s">
        <v>131</v>
      </c>
      <c r="Y61" s="62" t="s">
        <v>131</v>
      </c>
      <c r="Z61" s="62" t="s">
        <v>131</v>
      </c>
      <c r="AA61" s="62" t="s">
        <v>131</v>
      </c>
      <c r="AB61" s="62" t="s">
        <v>131</v>
      </c>
      <c r="AC61" s="62" t="s">
        <v>131</v>
      </c>
      <c r="AD61" s="70" t="s">
        <v>131</v>
      </c>
    </row>
    <row r="62" spans="1:30" ht="17.25" customHeight="1" x14ac:dyDescent="0.15">
      <c r="A62" s="69" t="s">
        <v>204</v>
      </c>
      <c r="B62" s="62">
        <v>15436393</v>
      </c>
      <c r="C62" s="62">
        <v>15436393</v>
      </c>
      <c r="D62" s="62" t="s">
        <v>131</v>
      </c>
      <c r="E62" s="62">
        <v>15436393</v>
      </c>
      <c r="F62" s="62">
        <v>773390</v>
      </c>
      <c r="G62" s="62">
        <v>5951</v>
      </c>
      <c r="H62" s="62">
        <v>416410</v>
      </c>
      <c r="I62" s="62">
        <v>4052222</v>
      </c>
      <c r="J62" s="62">
        <v>1846823</v>
      </c>
      <c r="K62" s="62">
        <v>2800093</v>
      </c>
      <c r="L62" s="62">
        <v>6413938</v>
      </c>
      <c r="M62" s="62">
        <v>31745219</v>
      </c>
      <c r="N62" s="62" t="s">
        <v>131</v>
      </c>
      <c r="O62" s="62">
        <v>-718170</v>
      </c>
      <c r="P62" s="62">
        <v>31027049</v>
      </c>
      <c r="Q62" s="62">
        <v>47601</v>
      </c>
      <c r="R62" s="62" t="s">
        <v>131</v>
      </c>
      <c r="S62" s="62">
        <v>7513</v>
      </c>
      <c r="T62" s="62">
        <v>345840</v>
      </c>
      <c r="U62" s="62">
        <v>222507</v>
      </c>
      <c r="V62" s="62">
        <v>27891</v>
      </c>
      <c r="W62" s="62">
        <v>130924</v>
      </c>
      <c r="X62" s="62">
        <v>167858</v>
      </c>
      <c r="Y62" s="62">
        <v>1187678</v>
      </c>
      <c r="Z62" s="62">
        <v>275775</v>
      </c>
      <c r="AA62" s="62">
        <v>33440637</v>
      </c>
      <c r="AB62" s="62" t="s">
        <v>131</v>
      </c>
      <c r="AC62" s="62">
        <v>-153301</v>
      </c>
      <c r="AD62" s="70">
        <v>33287336</v>
      </c>
    </row>
    <row r="63" spans="1:30" ht="17.25" customHeight="1" x14ac:dyDescent="0.15">
      <c r="A63" s="69" t="s">
        <v>141</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70"/>
    </row>
    <row r="64" spans="1:30" ht="17.25" customHeight="1" x14ac:dyDescent="0.15">
      <c r="A64" s="69" t="s">
        <v>143</v>
      </c>
      <c r="B64" s="62">
        <v>6931136</v>
      </c>
      <c r="C64" s="62">
        <v>6931136</v>
      </c>
      <c r="D64" s="62" t="s">
        <v>131</v>
      </c>
      <c r="E64" s="62">
        <v>6931136</v>
      </c>
      <c r="F64" s="62" t="s">
        <v>131</v>
      </c>
      <c r="G64" s="62" t="s">
        <v>131</v>
      </c>
      <c r="H64" s="62" t="s">
        <v>131</v>
      </c>
      <c r="I64" s="62">
        <v>1680890</v>
      </c>
      <c r="J64" s="62">
        <v>909569</v>
      </c>
      <c r="K64" s="62">
        <v>918238</v>
      </c>
      <c r="L64" s="62">
        <v>5719486</v>
      </c>
      <c r="M64" s="62">
        <v>16159319</v>
      </c>
      <c r="N64" s="62" t="s">
        <v>131</v>
      </c>
      <c r="O64" s="62" t="s">
        <v>131</v>
      </c>
      <c r="P64" s="62">
        <v>16159319</v>
      </c>
      <c r="Q64" s="62">
        <v>1919</v>
      </c>
      <c r="R64" s="62" t="s">
        <v>131</v>
      </c>
      <c r="S64" s="62" t="s">
        <v>131</v>
      </c>
      <c r="T64" s="62">
        <v>59588</v>
      </c>
      <c r="U64" s="62">
        <v>327175</v>
      </c>
      <c r="V64" s="62">
        <v>12622</v>
      </c>
      <c r="W64" s="62" t="s">
        <v>131</v>
      </c>
      <c r="X64" s="62" t="s">
        <v>131</v>
      </c>
      <c r="Y64" s="62">
        <v>141493</v>
      </c>
      <c r="Z64" s="62">
        <v>88478</v>
      </c>
      <c r="AA64" s="62">
        <v>16790595</v>
      </c>
      <c r="AB64" s="62" t="s">
        <v>131</v>
      </c>
      <c r="AC64" s="62">
        <v>-22500</v>
      </c>
      <c r="AD64" s="70">
        <v>16768095</v>
      </c>
    </row>
    <row r="65" spans="1:30" ht="17.25" customHeight="1" x14ac:dyDescent="0.15">
      <c r="A65" s="69" t="s">
        <v>301</v>
      </c>
      <c r="B65" s="62">
        <v>5931377</v>
      </c>
      <c r="C65" s="62">
        <v>5931377</v>
      </c>
      <c r="D65" s="62" t="s">
        <v>131</v>
      </c>
      <c r="E65" s="62">
        <v>5931377</v>
      </c>
      <c r="F65" s="62" t="s">
        <v>131</v>
      </c>
      <c r="G65" s="62" t="s">
        <v>131</v>
      </c>
      <c r="H65" s="62" t="s">
        <v>131</v>
      </c>
      <c r="I65" s="62">
        <v>1680890</v>
      </c>
      <c r="J65" s="62">
        <v>800520</v>
      </c>
      <c r="K65" s="62">
        <v>412056</v>
      </c>
      <c r="L65" s="62">
        <v>3040272</v>
      </c>
      <c r="M65" s="62">
        <v>11865115</v>
      </c>
      <c r="N65" s="62" t="s">
        <v>131</v>
      </c>
      <c r="O65" s="62" t="s">
        <v>131</v>
      </c>
      <c r="P65" s="62">
        <v>11865115</v>
      </c>
      <c r="Q65" s="62" t="s">
        <v>131</v>
      </c>
      <c r="R65" s="62" t="s">
        <v>131</v>
      </c>
      <c r="S65" s="62" t="s">
        <v>131</v>
      </c>
      <c r="T65" s="62">
        <v>59588</v>
      </c>
      <c r="U65" s="62">
        <v>131829</v>
      </c>
      <c r="V65" s="62" t="s">
        <v>131</v>
      </c>
      <c r="W65" s="62" t="s">
        <v>131</v>
      </c>
      <c r="X65" s="62" t="s">
        <v>131</v>
      </c>
      <c r="Y65" s="62">
        <v>130187</v>
      </c>
      <c r="Z65" s="62">
        <v>60000</v>
      </c>
      <c r="AA65" s="62">
        <v>12246719</v>
      </c>
      <c r="AB65" s="62" t="s">
        <v>131</v>
      </c>
      <c r="AC65" s="62" t="s">
        <v>131</v>
      </c>
      <c r="AD65" s="70">
        <v>12246719</v>
      </c>
    </row>
    <row r="66" spans="1:30" ht="17.25" customHeight="1" x14ac:dyDescent="0.15">
      <c r="A66" s="69" t="s">
        <v>147</v>
      </c>
      <c r="B66" s="62" t="s">
        <v>131</v>
      </c>
      <c r="C66" s="62" t="s">
        <v>131</v>
      </c>
      <c r="D66" s="62" t="s">
        <v>131</v>
      </c>
      <c r="E66" s="62" t="s">
        <v>131</v>
      </c>
      <c r="F66" s="62" t="s">
        <v>131</v>
      </c>
      <c r="G66" s="62" t="s">
        <v>131</v>
      </c>
      <c r="H66" s="62" t="s">
        <v>131</v>
      </c>
      <c r="I66" s="62" t="s">
        <v>131</v>
      </c>
      <c r="J66" s="62" t="s">
        <v>131</v>
      </c>
      <c r="K66" s="62" t="s">
        <v>131</v>
      </c>
      <c r="L66" s="62" t="s">
        <v>131</v>
      </c>
      <c r="M66" s="62" t="s">
        <v>131</v>
      </c>
      <c r="N66" s="62" t="s">
        <v>131</v>
      </c>
      <c r="O66" s="62" t="s">
        <v>131</v>
      </c>
      <c r="P66" s="62" t="s">
        <v>131</v>
      </c>
      <c r="Q66" s="62" t="s">
        <v>131</v>
      </c>
      <c r="R66" s="62" t="s">
        <v>131</v>
      </c>
      <c r="S66" s="62" t="s">
        <v>131</v>
      </c>
      <c r="T66" s="62" t="s">
        <v>131</v>
      </c>
      <c r="U66" s="62" t="s">
        <v>131</v>
      </c>
      <c r="V66" s="62" t="s">
        <v>131</v>
      </c>
      <c r="W66" s="62" t="s">
        <v>131</v>
      </c>
      <c r="X66" s="62" t="s">
        <v>131</v>
      </c>
      <c r="Y66" s="62" t="s">
        <v>131</v>
      </c>
      <c r="Z66" s="62" t="s">
        <v>131</v>
      </c>
      <c r="AA66" s="62" t="s">
        <v>131</v>
      </c>
      <c r="AB66" s="62" t="s">
        <v>131</v>
      </c>
      <c r="AC66" s="62" t="s">
        <v>131</v>
      </c>
      <c r="AD66" s="70" t="s">
        <v>131</v>
      </c>
    </row>
    <row r="67" spans="1:30" ht="17.25" customHeight="1" x14ac:dyDescent="0.15">
      <c r="A67" s="69" t="s">
        <v>149</v>
      </c>
      <c r="B67" s="62">
        <v>977260</v>
      </c>
      <c r="C67" s="62">
        <v>977260</v>
      </c>
      <c r="D67" s="62" t="s">
        <v>131</v>
      </c>
      <c r="E67" s="62">
        <v>977260</v>
      </c>
      <c r="F67" s="62" t="s">
        <v>131</v>
      </c>
      <c r="G67" s="62" t="s">
        <v>131</v>
      </c>
      <c r="H67" s="62" t="s">
        <v>131</v>
      </c>
      <c r="I67" s="62" t="s">
        <v>131</v>
      </c>
      <c r="J67" s="62" t="s">
        <v>131</v>
      </c>
      <c r="K67" s="62" t="s">
        <v>131</v>
      </c>
      <c r="L67" s="62" t="s">
        <v>131</v>
      </c>
      <c r="M67" s="62">
        <v>977260</v>
      </c>
      <c r="N67" s="62" t="s">
        <v>131</v>
      </c>
      <c r="O67" s="62" t="s">
        <v>131</v>
      </c>
      <c r="P67" s="62">
        <v>977260</v>
      </c>
      <c r="Q67" s="62">
        <v>1919</v>
      </c>
      <c r="R67" s="62" t="s">
        <v>131</v>
      </c>
      <c r="S67" s="62" t="s">
        <v>131</v>
      </c>
      <c r="T67" s="62" t="s">
        <v>131</v>
      </c>
      <c r="U67" s="62">
        <v>195346</v>
      </c>
      <c r="V67" s="62">
        <v>12622</v>
      </c>
      <c r="W67" s="62" t="s">
        <v>131</v>
      </c>
      <c r="X67" s="62" t="s">
        <v>131</v>
      </c>
      <c r="Y67" s="62">
        <v>11306</v>
      </c>
      <c r="Z67" s="62">
        <v>25835</v>
      </c>
      <c r="AA67" s="62">
        <v>1224287</v>
      </c>
      <c r="AB67" s="62" t="s">
        <v>131</v>
      </c>
      <c r="AC67" s="62" t="s">
        <v>131</v>
      </c>
      <c r="AD67" s="70">
        <v>1224287</v>
      </c>
    </row>
    <row r="68" spans="1:30" ht="17.25" customHeight="1" x14ac:dyDescent="0.15">
      <c r="A68" s="69" t="s">
        <v>151</v>
      </c>
      <c r="B68" s="62">
        <v>22500</v>
      </c>
      <c r="C68" s="62">
        <v>22500</v>
      </c>
      <c r="D68" s="62" t="s">
        <v>131</v>
      </c>
      <c r="E68" s="62">
        <v>22500</v>
      </c>
      <c r="F68" s="62" t="s">
        <v>131</v>
      </c>
      <c r="G68" s="62" t="s">
        <v>131</v>
      </c>
      <c r="H68" s="62" t="s">
        <v>131</v>
      </c>
      <c r="I68" s="62" t="s">
        <v>131</v>
      </c>
      <c r="J68" s="62" t="s">
        <v>131</v>
      </c>
      <c r="K68" s="62" t="s">
        <v>131</v>
      </c>
      <c r="L68" s="62" t="s">
        <v>131</v>
      </c>
      <c r="M68" s="62">
        <v>22500</v>
      </c>
      <c r="N68" s="62" t="s">
        <v>131</v>
      </c>
      <c r="O68" s="62" t="s">
        <v>131</v>
      </c>
      <c r="P68" s="62">
        <v>22500</v>
      </c>
      <c r="Q68" s="62" t="s">
        <v>131</v>
      </c>
      <c r="R68" s="62" t="s">
        <v>131</v>
      </c>
      <c r="S68" s="62" t="s">
        <v>131</v>
      </c>
      <c r="T68" s="62" t="s">
        <v>131</v>
      </c>
      <c r="U68" s="62" t="s">
        <v>131</v>
      </c>
      <c r="V68" s="62" t="s">
        <v>131</v>
      </c>
      <c r="W68" s="62" t="s">
        <v>131</v>
      </c>
      <c r="X68" s="62" t="s">
        <v>131</v>
      </c>
      <c r="Y68" s="62" t="s">
        <v>131</v>
      </c>
      <c r="Z68" s="62" t="s">
        <v>131</v>
      </c>
      <c r="AA68" s="62">
        <v>22500</v>
      </c>
      <c r="AB68" s="62" t="s">
        <v>131</v>
      </c>
      <c r="AC68" s="62">
        <v>-22500</v>
      </c>
      <c r="AD68" s="70" t="s">
        <v>131</v>
      </c>
    </row>
    <row r="69" spans="1:30" ht="17.25" customHeight="1" x14ac:dyDescent="0.15">
      <c r="A69" s="69" t="s">
        <v>153</v>
      </c>
      <c r="B69" s="62" t="s">
        <v>131</v>
      </c>
      <c r="C69" s="62" t="s">
        <v>131</v>
      </c>
      <c r="D69" s="62" t="s">
        <v>131</v>
      </c>
      <c r="E69" s="62" t="s">
        <v>131</v>
      </c>
      <c r="F69" s="62" t="s">
        <v>131</v>
      </c>
      <c r="G69" s="62" t="s">
        <v>131</v>
      </c>
      <c r="H69" s="62" t="s">
        <v>131</v>
      </c>
      <c r="I69" s="62" t="s">
        <v>131</v>
      </c>
      <c r="J69" s="62">
        <v>109050</v>
      </c>
      <c r="K69" s="62">
        <v>506182</v>
      </c>
      <c r="L69" s="62">
        <v>2679213</v>
      </c>
      <c r="M69" s="62">
        <v>3294445</v>
      </c>
      <c r="N69" s="62" t="s">
        <v>131</v>
      </c>
      <c r="O69" s="62" t="s">
        <v>131</v>
      </c>
      <c r="P69" s="62">
        <v>3294445</v>
      </c>
      <c r="Q69" s="62" t="s">
        <v>131</v>
      </c>
      <c r="R69" s="62" t="s">
        <v>131</v>
      </c>
      <c r="S69" s="62" t="s">
        <v>131</v>
      </c>
      <c r="T69" s="62" t="s">
        <v>131</v>
      </c>
      <c r="U69" s="62" t="s">
        <v>131</v>
      </c>
      <c r="V69" s="62" t="s">
        <v>131</v>
      </c>
      <c r="W69" s="62" t="s">
        <v>131</v>
      </c>
      <c r="X69" s="62" t="s">
        <v>131</v>
      </c>
      <c r="Y69" s="62" t="s">
        <v>131</v>
      </c>
      <c r="Z69" s="62">
        <v>2643</v>
      </c>
      <c r="AA69" s="62">
        <v>3297088</v>
      </c>
      <c r="AB69" s="62" t="s">
        <v>131</v>
      </c>
      <c r="AC69" s="62" t="s">
        <v>131</v>
      </c>
      <c r="AD69" s="70">
        <v>3297088</v>
      </c>
    </row>
    <row r="70" spans="1:30" ht="17.25" customHeight="1" x14ac:dyDescent="0.15">
      <c r="A70" s="69" t="s">
        <v>155</v>
      </c>
      <c r="B70" s="62">
        <v>642093</v>
      </c>
      <c r="C70" s="62">
        <v>642093</v>
      </c>
      <c r="D70" s="62" t="s">
        <v>131</v>
      </c>
      <c r="E70" s="62">
        <v>642093</v>
      </c>
      <c r="F70" s="62">
        <v>2774</v>
      </c>
      <c r="G70" s="62" t="s">
        <v>131</v>
      </c>
      <c r="H70" s="62">
        <v>1495</v>
      </c>
      <c r="I70" s="62">
        <v>103802</v>
      </c>
      <c r="J70" s="62">
        <v>252886</v>
      </c>
      <c r="K70" s="62">
        <v>130361</v>
      </c>
      <c r="L70" s="62">
        <v>314369</v>
      </c>
      <c r="M70" s="62">
        <v>1447780</v>
      </c>
      <c r="N70" s="62" t="s">
        <v>131</v>
      </c>
      <c r="O70" s="62" t="s">
        <v>131</v>
      </c>
      <c r="P70" s="62">
        <v>1447780</v>
      </c>
      <c r="Q70" s="62">
        <v>97</v>
      </c>
      <c r="R70" s="62" t="s">
        <v>131</v>
      </c>
      <c r="S70" s="62">
        <v>1</v>
      </c>
      <c r="T70" s="62">
        <v>9161</v>
      </c>
      <c r="U70" s="62">
        <v>37391</v>
      </c>
      <c r="V70" s="62">
        <v>1222</v>
      </c>
      <c r="W70" s="62">
        <v>26</v>
      </c>
      <c r="X70" s="62">
        <v>464</v>
      </c>
      <c r="Y70" s="62">
        <v>240904</v>
      </c>
      <c r="Z70" s="62">
        <v>28914</v>
      </c>
      <c r="AA70" s="62">
        <v>1765962</v>
      </c>
      <c r="AB70" s="62" t="s">
        <v>131</v>
      </c>
      <c r="AC70" s="62" t="s">
        <v>131</v>
      </c>
      <c r="AD70" s="70">
        <v>1765962</v>
      </c>
    </row>
    <row r="71" spans="1:30" ht="17.25" customHeight="1" x14ac:dyDescent="0.15">
      <c r="A71" s="69" t="s">
        <v>302</v>
      </c>
      <c r="B71" s="62">
        <v>581252</v>
      </c>
      <c r="C71" s="62">
        <v>581252</v>
      </c>
      <c r="D71" s="62" t="s">
        <v>131</v>
      </c>
      <c r="E71" s="62">
        <v>581252</v>
      </c>
      <c r="F71" s="62" t="s">
        <v>131</v>
      </c>
      <c r="G71" s="62" t="s">
        <v>131</v>
      </c>
      <c r="H71" s="62" t="s">
        <v>131</v>
      </c>
      <c r="I71" s="62">
        <v>102644</v>
      </c>
      <c r="J71" s="62">
        <v>175527</v>
      </c>
      <c r="K71" s="62">
        <v>14100</v>
      </c>
      <c r="L71" s="62">
        <v>256266</v>
      </c>
      <c r="M71" s="62">
        <v>1129789</v>
      </c>
      <c r="N71" s="62" t="s">
        <v>131</v>
      </c>
      <c r="O71" s="62" t="s">
        <v>131</v>
      </c>
      <c r="P71" s="62">
        <v>1129789</v>
      </c>
      <c r="Q71" s="62" t="s">
        <v>131</v>
      </c>
      <c r="R71" s="62" t="s">
        <v>131</v>
      </c>
      <c r="S71" s="62" t="s">
        <v>131</v>
      </c>
      <c r="T71" s="62">
        <v>8500</v>
      </c>
      <c r="U71" s="62">
        <v>23578</v>
      </c>
      <c r="V71" s="62" t="s">
        <v>131</v>
      </c>
      <c r="W71" s="62" t="s">
        <v>131</v>
      </c>
      <c r="X71" s="62" t="s">
        <v>131</v>
      </c>
      <c r="Y71" s="62">
        <v>14748</v>
      </c>
      <c r="Z71" s="62">
        <v>15000</v>
      </c>
      <c r="AA71" s="62">
        <v>1191615</v>
      </c>
      <c r="AB71" s="62" t="s">
        <v>131</v>
      </c>
      <c r="AC71" s="62" t="s">
        <v>131</v>
      </c>
      <c r="AD71" s="70">
        <v>1191615</v>
      </c>
    </row>
    <row r="72" spans="1:30" ht="17.25" customHeight="1" x14ac:dyDescent="0.15">
      <c r="A72" s="69" t="s">
        <v>159</v>
      </c>
      <c r="B72" s="62" t="s">
        <v>131</v>
      </c>
      <c r="C72" s="62" t="s">
        <v>131</v>
      </c>
      <c r="D72" s="62" t="s">
        <v>131</v>
      </c>
      <c r="E72" s="62" t="s">
        <v>131</v>
      </c>
      <c r="F72" s="62" t="s">
        <v>131</v>
      </c>
      <c r="G72" s="62" t="s">
        <v>131</v>
      </c>
      <c r="H72" s="62" t="s">
        <v>131</v>
      </c>
      <c r="I72" s="62" t="s">
        <v>131</v>
      </c>
      <c r="J72" s="62">
        <v>40713</v>
      </c>
      <c r="K72" s="62">
        <v>113355</v>
      </c>
      <c r="L72" s="62">
        <v>57417</v>
      </c>
      <c r="M72" s="62">
        <v>211484</v>
      </c>
      <c r="N72" s="62" t="s">
        <v>131</v>
      </c>
      <c r="O72" s="62" t="s">
        <v>131</v>
      </c>
      <c r="P72" s="62">
        <v>211484</v>
      </c>
      <c r="Q72" s="62" t="s">
        <v>131</v>
      </c>
      <c r="R72" s="62" t="s">
        <v>131</v>
      </c>
      <c r="S72" s="62">
        <v>1</v>
      </c>
      <c r="T72" s="62" t="s">
        <v>131</v>
      </c>
      <c r="U72" s="62" t="s">
        <v>131</v>
      </c>
      <c r="V72" s="62" t="s">
        <v>131</v>
      </c>
      <c r="W72" s="62" t="s">
        <v>131</v>
      </c>
      <c r="X72" s="62" t="s">
        <v>131</v>
      </c>
      <c r="Y72" s="62">
        <v>11904</v>
      </c>
      <c r="Z72" s="62">
        <v>3207</v>
      </c>
      <c r="AA72" s="62">
        <v>226596</v>
      </c>
      <c r="AB72" s="62" t="s">
        <v>131</v>
      </c>
      <c r="AC72" s="62" t="s">
        <v>131</v>
      </c>
      <c r="AD72" s="70">
        <v>226596</v>
      </c>
    </row>
    <row r="73" spans="1:30" ht="17.25" customHeight="1" x14ac:dyDescent="0.15">
      <c r="A73" s="69" t="s">
        <v>161</v>
      </c>
      <c r="B73" s="62" t="s">
        <v>131</v>
      </c>
      <c r="C73" s="62" t="s">
        <v>131</v>
      </c>
      <c r="D73" s="62" t="s">
        <v>131</v>
      </c>
      <c r="E73" s="62" t="s">
        <v>131</v>
      </c>
      <c r="F73" s="62" t="s">
        <v>131</v>
      </c>
      <c r="G73" s="62" t="s">
        <v>131</v>
      </c>
      <c r="H73" s="62" t="s">
        <v>131</v>
      </c>
      <c r="I73" s="62" t="s">
        <v>131</v>
      </c>
      <c r="J73" s="62" t="s">
        <v>131</v>
      </c>
      <c r="K73" s="62" t="s">
        <v>131</v>
      </c>
      <c r="L73" s="62" t="s">
        <v>131</v>
      </c>
      <c r="M73" s="62" t="s">
        <v>131</v>
      </c>
      <c r="N73" s="62" t="s">
        <v>131</v>
      </c>
      <c r="O73" s="62" t="s">
        <v>131</v>
      </c>
      <c r="P73" s="62" t="s">
        <v>131</v>
      </c>
      <c r="Q73" s="62" t="s">
        <v>131</v>
      </c>
      <c r="R73" s="62" t="s">
        <v>131</v>
      </c>
      <c r="S73" s="62" t="s">
        <v>131</v>
      </c>
      <c r="T73" s="62" t="s">
        <v>131</v>
      </c>
      <c r="U73" s="62" t="s">
        <v>131</v>
      </c>
      <c r="V73" s="62" t="s">
        <v>131</v>
      </c>
      <c r="W73" s="62" t="s">
        <v>131</v>
      </c>
      <c r="X73" s="62" t="s">
        <v>131</v>
      </c>
      <c r="Y73" s="62" t="s">
        <v>131</v>
      </c>
      <c r="Z73" s="62">
        <v>3647</v>
      </c>
      <c r="AA73" s="62">
        <v>3647</v>
      </c>
      <c r="AB73" s="62" t="s">
        <v>131</v>
      </c>
      <c r="AC73" s="62" t="s">
        <v>131</v>
      </c>
      <c r="AD73" s="70">
        <v>3647</v>
      </c>
    </row>
    <row r="74" spans="1:30" ht="17.25" customHeight="1" x14ac:dyDescent="0.15">
      <c r="A74" s="69" t="s">
        <v>163</v>
      </c>
      <c r="B74" s="62" t="s">
        <v>131</v>
      </c>
      <c r="C74" s="62" t="s">
        <v>131</v>
      </c>
      <c r="D74" s="62" t="s">
        <v>131</v>
      </c>
      <c r="E74" s="62" t="s">
        <v>131</v>
      </c>
      <c r="F74" s="62" t="s">
        <v>131</v>
      </c>
      <c r="G74" s="62" t="s">
        <v>131</v>
      </c>
      <c r="H74" s="62" t="s">
        <v>131</v>
      </c>
      <c r="I74" s="62" t="s">
        <v>131</v>
      </c>
      <c r="J74" s="62" t="s">
        <v>131</v>
      </c>
      <c r="K74" s="62" t="s">
        <v>131</v>
      </c>
      <c r="L74" s="62" t="s">
        <v>131</v>
      </c>
      <c r="M74" s="62" t="s">
        <v>131</v>
      </c>
      <c r="N74" s="62" t="s">
        <v>131</v>
      </c>
      <c r="O74" s="62" t="s">
        <v>131</v>
      </c>
      <c r="P74" s="62" t="s">
        <v>131</v>
      </c>
      <c r="Q74" s="62" t="s">
        <v>131</v>
      </c>
      <c r="R74" s="62" t="s">
        <v>131</v>
      </c>
      <c r="S74" s="62" t="s">
        <v>131</v>
      </c>
      <c r="T74" s="62" t="s">
        <v>131</v>
      </c>
      <c r="U74" s="62" t="s">
        <v>131</v>
      </c>
      <c r="V74" s="62" t="s">
        <v>131</v>
      </c>
      <c r="W74" s="62" t="s">
        <v>131</v>
      </c>
      <c r="X74" s="62" t="s">
        <v>131</v>
      </c>
      <c r="Y74" s="62" t="s">
        <v>131</v>
      </c>
      <c r="Z74" s="62" t="s">
        <v>131</v>
      </c>
      <c r="AA74" s="62" t="s">
        <v>131</v>
      </c>
      <c r="AB74" s="62" t="s">
        <v>131</v>
      </c>
      <c r="AC74" s="62" t="s">
        <v>131</v>
      </c>
      <c r="AD74" s="70" t="s">
        <v>131</v>
      </c>
    </row>
    <row r="75" spans="1:30" ht="17.25" customHeight="1" x14ac:dyDescent="0.15">
      <c r="A75" s="69" t="s">
        <v>165</v>
      </c>
      <c r="B75" s="62" t="s">
        <v>131</v>
      </c>
      <c r="C75" s="62" t="s">
        <v>131</v>
      </c>
      <c r="D75" s="62" t="s">
        <v>131</v>
      </c>
      <c r="E75" s="62" t="s">
        <v>131</v>
      </c>
      <c r="F75" s="62" t="s">
        <v>131</v>
      </c>
      <c r="G75" s="62" t="s">
        <v>131</v>
      </c>
      <c r="H75" s="62" t="s">
        <v>131</v>
      </c>
      <c r="I75" s="62" t="s">
        <v>131</v>
      </c>
      <c r="J75" s="62" t="s">
        <v>131</v>
      </c>
      <c r="K75" s="62" t="s">
        <v>131</v>
      </c>
      <c r="L75" s="62" t="s">
        <v>131</v>
      </c>
      <c r="M75" s="62" t="s">
        <v>131</v>
      </c>
      <c r="N75" s="62" t="s">
        <v>131</v>
      </c>
      <c r="O75" s="62" t="s">
        <v>131</v>
      </c>
      <c r="P75" s="62" t="s">
        <v>131</v>
      </c>
      <c r="Q75" s="62" t="s">
        <v>131</v>
      </c>
      <c r="R75" s="62" t="s">
        <v>131</v>
      </c>
      <c r="S75" s="62" t="s">
        <v>131</v>
      </c>
      <c r="T75" s="62" t="s">
        <v>131</v>
      </c>
      <c r="U75" s="62" t="s">
        <v>131</v>
      </c>
      <c r="V75" s="62" t="s">
        <v>131</v>
      </c>
      <c r="W75" s="62" t="s">
        <v>131</v>
      </c>
      <c r="X75" s="62" t="s">
        <v>131</v>
      </c>
      <c r="Y75" s="62" t="s">
        <v>131</v>
      </c>
      <c r="Z75" s="62" t="s">
        <v>131</v>
      </c>
      <c r="AA75" s="62" t="s">
        <v>131</v>
      </c>
      <c r="AB75" s="62" t="s">
        <v>131</v>
      </c>
      <c r="AC75" s="62" t="s">
        <v>131</v>
      </c>
      <c r="AD75" s="70" t="s">
        <v>131</v>
      </c>
    </row>
    <row r="76" spans="1:30" ht="17.25" customHeight="1" x14ac:dyDescent="0.15">
      <c r="A76" s="69" t="s">
        <v>167</v>
      </c>
      <c r="B76" s="62">
        <v>46762</v>
      </c>
      <c r="C76" s="62">
        <v>46762</v>
      </c>
      <c r="D76" s="62" t="s">
        <v>131</v>
      </c>
      <c r="E76" s="62">
        <v>46762</v>
      </c>
      <c r="F76" s="62">
        <v>2774</v>
      </c>
      <c r="G76" s="62" t="s">
        <v>131</v>
      </c>
      <c r="H76" s="62">
        <v>1495</v>
      </c>
      <c r="I76" s="62">
        <v>1158</v>
      </c>
      <c r="J76" s="62">
        <v>35197</v>
      </c>
      <c r="K76" s="62">
        <v>1936</v>
      </c>
      <c r="L76" s="62">
        <v>686</v>
      </c>
      <c r="M76" s="62">
        <v>90008</v>
      </c>
      <c r="N76" s="62" t="s">
        <v>131</v>
      </c>
      <c r="O76" s="62" t="s">
        <v>131</v>
      </c>
      <c r="P76" s="62">
        <v>90008</v>
      </c>
      <c r="Q76" s="62">
        <v>97</v>
      </c>
      <c r="R76" s="62" t="s">
        <v>131</v>
      </c>
      <c r="S76" s="62" t="s">
        <v>131</v>
      </c>
      <c r="T76" s="62">
        <v>399</v>
      </c>
      <c r="U76" s="62">
        <v>13813</v>
      </c>
      <c r="V76" s="62">
        <v>1222</v>
      </c>
      <c r="W76" s="62">
        <v>12</v>
      </c>
      <c r="X76" s="62">
        <v>464</v>
      </c>
      <c r="Y76" s="62">
        <v>1031</v>
      </c>
      <c r="Z76" s="62" t="s">
        <v>131</v>
      </c>
      <c r="AA76" s="62">
        <v>107048</v>
      </c>
      <c r="AB76" s="62" t="s">
        <v>131</v>
      </c>
      <c r="AC76" s="62" t="s">
        <v>131</v>
      </c>
      <c r="AD76" s="70">
        <v>107048</v>
      </c>
    </row>
    <row r="77" spans="1:30" ht="17.25" customHeight="1" x14ac:dyDescent="0.15">
      <c r="A77" s="69" t="s">
        <v>169</v>
      </c>
      <c r="B77" s="62">
        <v>14080</v>
      </c>
      <c r="C77" s="62">
        <v>14080</v>
      </c>
      <c r="D77" s="62" t="s">
        <v>131</v>
      </c>
      <c r="E77" s="62">
        <v>14080</v>
      </c>
      <c r="F77" s="62" t="s">
        <v>131</v>
      </c>
      <c r="G77" s="62" t="s">
        <v>131</v>
      </c>
      <c r="H77" s="62" t="s">
        <v>131</v>
      </c>
      <c r="I77" s="62" t="s">
        <v>131</v>
      </c>
      <c r="J77" s="62">
        <v>25</v>
      </c>
      <c r="K77" s="62">
        <v>969</v>
      </c>
      <c r="L77" s="62" t="s">
        <v>131</v>
      </c>
      <c r="M77" s="62">
        <v>15074</v>
      </c>
      <c r="N77" s="62" t="s">
        <v>131</v>
      </c>
      <c r="O77" s="62" t="s">
        <v>131</v>
      </c>
      <c r="P77" s="62">
        <v>15074</v>
      </c>
      <c r="Q77" s="62" t="s">
        <v>131</v>
      </c>
      <c r="R77" s="62" t="s">
        <v>131</v>
      </c>
      <c r="S77" s="62" t="s">
        <v>131</v>
      </c>
      <c r="T77" s="62">
        <v>262</v>
      </c>
      <c r="U77" s="62" t="s">
        <v>131</v>
      </c>
      <c r="V77" s="62" t="s">
        <v>131</v>
      </c>
      <c r="W77" s="62">
        <v>14</v>
      </c>
      <c r="X77" s="62" t="s">
        <v>131</v>
      </c>
      <c r="Y77" s="62">
        <v>314</v>
      </c>
      <c r="Z77" s="62">
        <v>1722</v>
      </c>
      <c r="AA77" s="62">
        <v>17385</v>
      </c>
      <c r="AB77" s="62" t="s">
        <v>131</v>
      </c>
      <c r="AC77" s="62" t="s">
        <v>131</v>
      </c>
      <c r="AD77" s="70">
        <v>17385</v>
      </c>
    </row>
    <row r="78" spans="1:30" ht="17.25" customHeight="1" x14ac:dyDescent="0.15">
      <c r="A78" s="69" t="s">
        <v>153</v>
      </c>
      <c r="B78" s="62" t="s">
        <v>131</v>
      </c>
      <c r="C78" s="62" t="s">
        <v>131</v>
      </c>
      <c r="D78" s="62" t="s">
        <v>131</v>
      </c>
      <c r="E78" s="62" t="s">
        <v>131</v>
      </c>
      <c r="F78" s="62" t="s">
        <v>131</v>
      </c>
      <c r="G78" s="62" t="s">
        <v>131</v>
      </c>
      <c r="H78" s="62" t="s">
        <v>131</v>
      </c>
      <c r="I78" s="62" t="s">
        <v>131</v>
      </c>
      <c r="J78" s="62">
        <v>1424</v>
      </c>
      <c r="K78" s="62" t="s">
        <v>131</v>
      </c>
      <c r="L78" s="62" t="s">
        <v>131</v>
      </c>
      <c r="M78" s="62">
        <v>1424</v>
      </c>
      <c r="N78" s="62" t="s">
        <v>131</v>
      </c>
      <c r="O78" s="62" t="s">
        <v>131</v>
      </c>
      <c r="P78" s="62">
        <v>1424</v>
      </c>
      <c r="Q78" s="62" t="s">
        <v>131</v>
      </c>
      <c r="R78" s="62" t="s">
        <v>131</v>
      </c>
      <c r="S78" s="62" t="s">
        <v>131</v>
      </c>
      <c r="T78" s="62" t="s">
        <v>131</v>
      </c>
      <c r="U78" s="62" t="s">
        <v>131</v>
      </c>
      <c r="V78" s="62" t="s">
        <v>131</v>
      </c>
      <c r="W78" s="62" t="s">
        <v>131</v>
      </c>
      <c r="X78" s="62" t="s">
        <v>131</v>
      </c>
      <c r="Y78" s="62">
        <v>212908</v>
      </c>
      <c r="Z78" s="62">
        <v>5338</v>
      </c>
      <c r="AA78" s="62">
        <v>219670</v>
      </c>
      <c r="AB78" s="62" t="s">
        <v>131</v>
      </c>
      <c r="AC78" s="62" t="s">
        <v>131</v>
      </c>
      <c r="AD78" s="70">
        <v>219670</v>
      </c>
    </row>
    <row r="79" spans="1:30" ht="17.25" customHeight="1" x14ac:dyDescent="0.15">
      <c r="A79" s="69" t="s">
        <v>172</v>
      </c>
      <c r="B79" s="62">
        <v>7573229</v>
      </c>
      <c r="C79" s="62">
        <v>7573229</v>
      </c>
      <c r="D79" s="62" t="s">
        <v>131</v>
      </c>
      <c r="E79" s="62">
        <v>7573229</v>
      </c>
      <c r="F79" s="62">
        <v>2774</v>
      </c>
      <c r="G79" s="62" t="s">
        <v>131</v>
      </c>
      <c r="H79" s="62">
        <v>1495</v>
      </c>
      <c r="I79" s="62">
        <v>1784692</v>
      </c>
      <c r="J79" s="62">
        <v>1162455</v>
      </c>
      <c r="K79" s="62">
        <v>1048599</v>
      </c>
      <c r="L79" s="62">
        <v>6033855</v>
      </c>
      <c r="M79" s="62">
        <v>17607099</v>
      </c>
      <c r="N79" s="62" t="s">
        <v>131</v>
      </c>
      <c r="O79" s="62" t="s">
        <v>131</v>
      </c>
      <c r="P79" s="62">
        <v>17607099</v>
      </c>
      <c r="Q79" s="62">
        <v>2016</v>
      </c>
      <c r="R79" s="62" t="s">
        <v>131</v>
      </c>
      <c r="S79" s="62">
        <v>1</v>
      </c>
      <c r="T79" s="62">
        <v>68749</v>
      </c>
      <c r="U79" s="62">
        <v>364566</v>
      </c>
      <c r="V79" s="62">
        <v>13845</v>
      </c>
      <c r="W79" s="62">
        <v>26</v>
      </c>
      <c r="X79" s="62">
        <v>464</v>
      </c>
      <c r="Y79" s="62">
        <v>382398</v>
      </c>
      <c r="Z79" s="62">
        <v>117392</v>
      </c>
      <c r="AA79" s="62">
        <v>18556556</v>
      </c>
      <c r="AB79" s="62" t="s">
        <v>131</v>
      </c>
      <c r="AC79" s="62">
        <v>-22500</v>
      </c>
      <c r="AD79" s="70">
        <v>18534056</v>
      </c>
    </row>
    <row r="80" spans="1:30" ht="17.25" customHeight="1" x14ac:dyDescent="0.15">
      <c r="A80" s="69" t="s">
        <v>174</v>
      </c>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70"/>
    </row>
    <row r="81" spans="1:30" ht="17.25" customHeight="1" x14ac:dyDescent="0.15">
      <c r="A81" s="69" t="s">
        <v>176</v>
      </c>
      <c r="B81" s="62">
        <v>14958789</v>
      </c>
      <c r="C81" s="62">
        <v>14958789</v>
      </c>
      <c r="D81" s="62" t="s">
        <v>131</v>
      </c>
      <c r="E81" s="62">
        <v>14958789</v>
      </c>
      <c r="F81" s="62">
        <v>505499</v>
      </c>
      <c r="G81" s="62">
        <v>860</v>
      </c>
      <c r="H81" s="62">
        <v>253984</v>
      </c>
      <c r="I81" s="62">
        <v>4037051</v>
      </c>
      <c r="J81" s="62">
        <v>1308289</v>
      </c>
      <c r="K81" s="62">
        <v>1989076</v>
      </c>
      <c r="L81" s="62">
        <v>6247952</v>
      </c>
      <c r="M81" s="62">
        <v>29301500</v>
      </c>
      <c r="N81" s="62" t="s">
        <v>131</v>
      </c>
      <c r="O81" s="62">
        <v>-718170</v>
      </c>
      <c r="P81" s="62">
        <v>28583330</v>
      </c>
      <c r="Q81" s="62">
        <v>46964</v>
      </c>
      <c r="R81" s="62" t="s">
        <v>131</v>
      </c>
      <c r="S81" s="62">
        <v>7301</v>
      </c>
      <c r="T81" s="62">
        <v>341732</v>
      </c>
      <c r="U81" s="62">
        <v>217403</v>
      </c>
      <c r="V81" s="62">
        <v>27128</v>
      </c>
      <c r="W81" s="62">
        <v>42892</v>
      </c>
      <c r="X81" s="62">
        <v>164273</v>
      </c>
      <c r="Y81" s="62">
        <v>861769</v>
      </c>
      <c r="Z81" s="62">
        <v>171666</v>
      </c>
      <c r="AA81" s="62">
        <v>30464458</v>
      </c>
      <c r="AB81" s="62" t="s">
        <v>131</v>
      </c>
      <c r="AC81" s="62">
        <v>-153301</v>
      </c>
      <c r="AD81" s="70">
        <v>30311157</v>
      </c>
    </row>
    <row r="82" spans="1:30" ht="17.25" customHeight="1" x14ac:dyDescent="0.15">
      <c r="A82" s="69" t="s">
        <v>178</v>
      </c>
      <c r="B82" s="62">
        <v>-7095625</v>
      </c>
      <c r="C82" s="62">
        <v>-7095625</v>
      </c>
      <c r="D82" s="62" t="s">
        <v>131</v>
      </c>
      <c r="E82" s="62">
        <v>-7095625</v>
      </c>
      <c r="F82" s="62">
        <v>265117</v>
      </c>
      <c r="G82" s="62">
        <v>5091</v>
      </c>
      <c r="H82" s="62">
        <v>160931</v>
      </c>
      <c r="I82" s="62">
        <v>-1769522</v>
      </c>
      <c r="J82" s="62">
        <v>-623921</v>
      </c>
      <c r="K82" s="62">
        <v>-237582</v>
      </c>
      <c r="L82" s="62">
        <v>-5867869</v>
      </c>
      <c r="M82" s="62">
        <v>-15163380</v>
      </c>
      <c r="N82" s="62" t="s">
        <v>131</v>
      </c>
      <c r="O82" s="62" t="s">
        <v>131</v>
      </c>
      <c r="P82" s="62">
        <v>-15163380</v>
      </c>
      <c r="Q82" s="62">
        <v>-1379</v>
      </c>
      <c r="R82" s="62" t="s">
        <v>131</v>
      </c>
      <c r="S82" s="62">
        <v>211</v>
      </c>
      <c r="T82" s="62">
        <v>-64641</v>
      </c>
      <c r="U82" s="62">
        <v>-359462</v>
      </c>
      <c r="V82" s="62">
        <v>-13081</v>
      </c>
      <c r="W82" s="62">
        <v>88006</v>
      </c>
      <c r="X82" s="62">
        <v>3121</v>
      </c>
      <c r="Y82" s="62">
        <v>-56488</v>
      </c>
      <c r="Z82" s="62">
        <v>-13283</v>
      </c>
      <c r="AA82" s="62">
        <v>-15580377</v>
      </c>
      <c r="AB82" s="62" t="s">
        <v>131</v>
      </c>
      <c r="AC82" s="62">
        <v>22500</v>
      </c>
      <c r="AD82" s="70">
        <v>-15557877</v>
      </c>
    </row>
    <row r="83" spans="1:30" ht="17.25" customHeight="1" x14ac:dyDescent="0.15">
      <c r="A83" s="69" t="s">
        <v>303</v>
      </c>
      <c r="B83" s="62" t="s">
        <v>131</v>
      </c>
      <c r="C83" s="62" t="s">
        <v>131</v>
      </c>
      <c r="D83" s="62" t="s">
        <v>131</v>
      </c>
      <c r="E83" s="62" t="s">
        <v>131</v>
      </c>
      <c r="F83" s="62" t="s">
        <v>131</v>
      </c>
      <c r="G83" s="62" t="s">
        <v>131</v>
      </c>
      <c r="H83" s="62" t="s">
        <v>131</v>
      </c>
      <c r="I83" s="62" t="s">
        <v>131</v>
      </c>
      <c r="J83" s="62" t="s">
        <v>131</v>
      </c>
      <c r="K83" s="62" t="s">
        <v>131</v>
      </c>
      <c r="L83" s="62" t="s">
        <v>131</v>
      </c>
      <c r="M83" s="62" t="s">
        <v>131</v>
      </c>
      <c r="N83" s="62" t="s">
        <v>131</v>
      </c>
      <c r="O83" s="62" t="s">
        <v>131</v>
      </c>
      <c r="P83" s="62" t="s">
        <v>131</v>
      </c>
      <c r="Q83" s="62" t="s">
        <v>131</v>
      </c>
      <c r="R83" s="62" t="s">
        <v>131</v>
      </c>
      <c r="S83" s="62" t="s">
        <v>131</v>
      </c>
      <c r="T83" s="62" t="s">
        <v>131</v>
      </c>
      <c r="U83" s="62" t="s">
        <v>131</v>
      </c>
      <c r="V83" s="62" t="s">
        <v>131</v>
      </c>
      <c r="W83" s="62" t="s">
        <v>131</v>
      </c>
      <c r="X83" s="62" t="s">
        <v>131</v>
      </c>
      <c r="Y83" s="62" t="s">
        <v>131</v>
      </c>
      <c r="Z83" s="62" t="s">
        <v>131</v>
      </c>
      <c r="AA83" s="62" t="s">
        <v>131</v>
      </c>
      <c r="AB83" s="62" t="s">
        <v>131</v>
      </c>
      <c r="AC83" s="62" t="s">
        <v>131</v>
      </c>
      <c r="AD83" s="70" t="s">
        <v>131</v>
      </c>
    </row>
    <row r="84" spans="1:30" ht="17.25" customHeight="1" x14ac:dyDescent="0.15">
      <c r="A84" s="69" t="s">
        <v>203</v>
      </c>
      <c r="B84" s="62">
        <v>7863164</v>
      </c>
      <c r="C84" s="62">
        <v>7863164</v>
      </c>
      <c r="D84" s="62" t="s">
        <v>131</v>
      </c>
      <c r="E84" s="62">
        <v>7863164</v>
      </c>
      <c r="F84" s="62">
        <v>770616</v>
      </c>
      <c r="G84" s="62">
        <v>5951</v>
      </c>
      <c r="H84" s="62">
        <v>414914</v>
      </c>
      <c r="I84" s="62">
        <v>2267530</v>
      </c>
      <c r="J84" s="62">
        <v>684368</v>
      </c>
      <c r="K84" s="62">
        <v>1751495</v>
      </c>
      <c r="L84" s="62">
        <v>380083</v>
      </c>
      <c r="M84" s="62">
        <v>14138120</v>
      </c>
      <c r="N84" s="62" t="s">
        <v>131</v>
      </c>
      <c r="O84" s="62">
        <v>-718170</v>
      </c>
      <c r="P84" s="62">
        <v>13419950</v>
      </c>
      <c r="Q84" s="62">
        <v>45585</v>
      </c>
      <c r="R84" s="62" t="s">
        <v>131</v>
      </c>
      <c r="S84" s="62">
        <v>7512</v>
      </c>
      <c r="T84" s="62">
        <v>277091</v>
      </c>
      <c r="U84" s="62">
        <v>-142059</v>
      </c>
      <c r="V84" s="62">
        <v>14047</v>
      </c>
      <c r="W84" s="62">
        <v>130898</v>
      </c>
      <c r="X84" s="62">
        <v>167394</v>
      </c>
      <c r="Y84" s="62">
        <v>805281</v>
      </c>
      <c r="Z84" s="62">
        <v>158383</v>
      </c>
      <c r="AA84" s="62">
        <v>14884081</v>
      </c>
      <c r="AB84" s="62" t="s">
        <v>131</v>
      </c>
      <c r="AC84" s="62">
        <v>-130801</v>
      </c>
      <c r="AD84" s="70">
        <v>14753280</v>
      </c>
    </row>
    <row r="85" spans="1:30" ht="17.25" customHeight="1" thickBot="1" x14ac:dyDescent="0.2">
      <c r="A85" s="71" t="s">
        <v>205</v>
      </c>
      <c r="B85" s="72">
        <v>15436393</v>
      </c>
      <c r="C85" s="72">
        <v>15436393</v>
      </c>
      <c r="D85" s="72" t="s">
        <v>131</v>
      </c>
      <c r="E85" s="72">
        <v>15436393</v>
      </c>
      <c r="F85" s="72">
        <v>773390</v>
      </c>
      <c r="G85" s="72">
        <v>5951</v>
      </c>
      <c r="H85" s="72">
        <v>416410</v>
      </c>
      <c r="I85" s="72">
        <v>4052222</v>
      </c>
      <c r="J85" s="72">
        <v>1846823</v>
      </c>
      <c r="K85" s="72">
        <v>2800093</v>
      </c>
      <c r="L85" s="72">
        <v>6413938</v>
      </c>
      <c r="M85" s="72">
        <v>31745219</v>
      </c>
      <c r="N85" s="72" t="s">
        <v>131</v>
      </c>
      <c r="O85" s="72">
        <v>-718170</v>
      </c>
      <c r="P85" s="72">
        <v>31027049</v>
      </c>
      <c r="Q85" s="72">
        <v>47601</v>
      </c>
      <c r="R85" s="72" t="s">
        <v>131</v>
      </c>
      <c r="S85" s="72">
        <v>7513</v>
      </c>
      <c r="T85" s="72">
        <v>345840</v>
      </c>
      <c r="U85" s="72">
        <v>222507</v>
      </c>
      <c r="V85" s="72">
        <v>27891</v>
      </c>
      <c r="W85" s="72">
        <v>130924</v>
      </c>
      <c r="X85" s="72">
        <v>167858</v>
      </c>
      <c r="Y85" s="72">
        <v>1187678</v>
      </c>
      <c r="Z85" s="72">
        <v>275775</v>
      </c>
      <c r="AA85" s="72">
        <v>33440637</v>
      </c>
      <c r="AB85" s="72" t="s">
        <v>131</v>
      </c>
      <c r="AC85" s="72">
        <v>-153301</v>
      </c>
      <c r="AD85" s="73">
        <v>33287336</v>
      </c>
    </row>
  </sheetData>
  <phoneticPr fontId="2"/>
  <pageMargins left="0.78740157480314965" right="0.39370078740157483" top="0.59055118110236227" bottom="0.39370078740157483" header="0.19685039370078741" footer="0.19685039370078741"/>
  <pageSetup paperSize="9" scale="38" orientation="landscape" r:id="rId1"/>
  <colBreaks count="1" manualBreakCount="1">
    <brk id="1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D39"/>
  <sheetViews>
    <sheetView zoomScale="85" zoomScaleNormal="85" workbookViewId="0"/>
  </sheetViews>
  <sheetFormatPr defaultColWidth="8.875" defaultRowHeight="11.25" x14ac:dyDescent="0.15"/>
  <cols>
    <col min="1" max="1" width="44.875" style="64" customWidth="1"/>
    <col min="2" max="12" width="19.625" style="64" customWidth="1"/>
    <col min="13" max="29" width="16.75" style="64" customWidth="1"/>
    <col min="30" max="30" width="19.625" style="64" customWidth="1"/>
    <col min="31" max="16384" width="8.875" style="64"/>
  </cols>
  <sheetData>
    <row r="1" spans="1:30" ht="21.75" thickBot="1" x14ac:dyDescent="0.2">
      <c r="A1" s="63" t="s">
        <v>345</v>
      </c>
      <c r="B1" s="35"/>
      <c r="D1" s="35"/>
      <c r="F1" s="35"/>
      <c r="P1" s="65" t="s">
        <v>693</v>
      </c>
      <c r="AD1" s="65" t="s">
        <v>693</v>
      </c>
    </row>
    <row r="2" spans="1:30" ht="20.100000000000001" customHeight="1" thickBot="1" x14ac:dyDescent="0.2">
      <c r="A2" s="58" t="s">
        <v>376</v>
      </c>
      <c r="B2" s="51" t="s">
        <v>115</v>
      </c>
      <c r="C2" s="52" t="s">
        <v>346</v>
      </c>
      <c r="D2" s="52" t="s">
        <v>347</v>
      </c>
      <c r="E2" s="52" t="s">
        <v>348</v>
      </c>
      <c r="F2" s="52" t="s">
        <v>349</v>
      </c>
      <c r="G2" s="52" t="s">
        <v>350</v>
      </c>
      <c r="H2" s="52" t="s">
        <v>351</v>
      </c>
      <c r="I2" s="52" t="s">
        <v>352</v>
      </c>
      <c r="J2" s="52" t="s">
        <v>353</v>
      </c>
      <c r="K2" s="52" t="s">
        <v>354</v>
      </c>
      <c r="L2" s="52" t="s">
        <v>355</v>
      </c>
      <c r="M2" s="52" t="s">
        <v>356</v>
      </c>
      <c r="N2" s="52" t="s">
        <v>357</v>
      </c>
      <c r="O2" s="52" t="s">
        <v>358</v>
      </c>
      <c r="P2" s="52" t="s">
        <v>359</v>
      </c>
      <c r="Q2" s="52" t="s">
        <v>360</v>
      </c>
      <c r="R2" s="52" t="s">
        <v>361</v>
      </c>
      <c r="S2" s="52" t="s">
        <v>362</v>
      </c>
      <c r="T2" s="52" t="s">
        <v>363</v>
      </c>
      <c r="U2" s="52" t="s">
        <v>364</v>
      </c>
      <c r="V2" s="52" t="s">
        <v>365</v>
      </c>
      <c r="W2" s="52" t="s">
        <v>366</v>
      </c>
      <c r="X2" s="52" t="s">
        <v>367</v>
      </c>
      <c r="Y2" s="52" t="s">
        <v>368</v>
      </c>
      <c r="Z2" s="52" t="s">
        <v>608</v>
      </c>
      <c r="AA2" s="52" t="s">
        <v>369</v>
      </c>
      <c r="AB2" s="52" t="s">
        <v>370</v>
      </c>
      <c r="AC2" s="52" t="s">
        <v>371</v>
      </c>
      <c r="AD2" s="53" t="s">
        <v>372</v>
      </c>
    </row>
    <row r="3" spans="1:30" ht="18" customHeight="1" x14ac:dyDescent="0.15">
      <c r="A3" s="66" t="s">
        <v>206</v>
      </c>
      <c r="B3" s="67">
        <v>6229355</v>
      </c>
      <c r="C3" s="67">
        <v>6229355</v>
      </c>
      <c r="D3" s="67" t="s">
        <v>131</v>
      </c>
      <c r="E3" s="67">
        <v>6229355</v>
      </c>
      <c r="F3" s="67">
        <v>1700073</v>
      </c>
      <c r="G3" s="67">
        <v>170834</v>
      </c>
      <c r="H3" s="67">
        <v>1795326</v>
      </c>
      <c r="I3" s="67">
        <v>229023</v>
      </c>
      <c r="J3" s="67">
        <v>1011709</v>
      </c>
      <c r="K3" s="67">
        <v>241612</v>
      </c>
      <c r="L3" s="67">
        <v>290370</v>
      </c>
      <c r="M3" s="67">
        <v>11668302</v>
      </c>
      <c r="N3" s="67" t="s">
        <v>131</v>
      </c>
      <c r="O3" s="67">
        <v>-1002345</v>
      </c>
      <c r="P3" s="67">
        <v>10665958</v>
      </c>
      <c r="Q3" s="67">
        <v>24499</v>
      </c>
      <c r="R3" s="67" t="s">
        <v>131</v>
      </c>
      <c r="S3" s="67">
        <v>1283</v>
      </c>
      <c r="T3" s="67">
        <v>134694</v>
      </c>
      <c r="U3" s="67">
        <v>290478</v>
      </c>
      <c r="V3" s="67">
        <v>24262</v>
      </c>
      <c r="W3" s="67">
        <v>2136238</v>
      </c>
      <c r="X3" s="67">
        <v>27344</v>
      </c>
      <c r="Y3" s="67">
        <v>92967</v>
      </c>
      <c r="Z3" s="67">
        <v>417988</v>
      </c>
      <c r="AA3" s="67">
        <v>13815710</v>
      </c>
      <c r="AB3" s="67" t="s">
        <v>131</v>
      </c>
      <c r="AC3" s="67">
        <v>-816044</v>
      </c>
      <c r="AD3" s="68">
        <v>12999666</v>
      </c>
    </row>
    <row r="4" spans="1:30" ht="18" customHeight="1" x14ac:dyDescent="0.15">
      <c r="A4" s="69" t="s">
        <v>207</v>
      </c>
      <c r="B4" s="62">
        <v>2445560</v>
      </c>
      <c r="C4" s="62">
        <v>2445560</v>
      </c>
      <c r="D4" s="62" t="s">
        <v>131</v>
      </c>
      <c r="E4" s="62">
        <v>2445560</v>
      </c>
      <c r="F4" s="62">
        <v>96837</v>
      </c>
      <c r="G4" s="62">
        <v>6313</v>
      </c>
      <c r="H4" s="62">
        <v>166853</v>
      </c>
      <c r="I4" s="62">
        <v>219588</v>
      </c>
      <c r="J4" s="62">
        <v>1011660</v>
      </c>
      <c r="K4" s="62">
        <v>241467</v>
      </c>
      <c r="L4" s="62">
        <v>247952</v>
      </c>
      <c r="M4" s="62">
        <v>4436230</v>
      </c>
      <c r="N4" s="62" t="s">
        <v>131</v>
      </c>
      <c r="O4" s="62" t="s">
        <v>131</v>
      </c>
      <c r="P4" s="62">
        <v>4436230</v>
      </c>
      <c r="Q4" s="62">
        <v>13888</v>
      </c>
      <c r="R4" s="62" t="s">
        <v>131</v>
      </c>
      <c r="S4" s="62">
        <v>414</v>
      </c>
      <c r="T4" s="62">
        <v>134103</v>
      </c>
      <c r="U4" s="62">
        <v>289727</v>
      </c>
      <c r="V4" s="62">
        <v>22748</v>
      </c>
      <c r="W4" s="62">
        <v>93686</v>
      </c>
      <c r="X4" s="62">
        <v>19653</v>
      </c>
      <c r="Y4" s="62">
        <v>92967</v>
      </c>
      <c r="Z4" s="62">
        <v>417880</v>
      </c>
      <c r="AA4" s="62">
        <v>5521296</v>
      </c>
      <c r="AB4" s="62" t="s">
        <v>131</v>
      </c>
      <c r="AC4" s="62">
        <v>-16833</v>
      </c>
      <c r="AD4" s="70">
        <v>5504463</v>
      </c>
    </row>
    <row r="5" spans="1:30" ht="18" customHeight="1" x14ac:dyDescent="0.15">
      <c r="A5" s="69" t="s">
        <v>208</v>
      </c>
      <c r="B5" s="62">
        <v>852426</v>
      </c>
      <c r="C5" s="62">
        <v>852426</v>
      </c>
      <c r="D5" s="62" t="s">
        <v>131</v>
      </c>
      <c r="E5" s="62">
        <v>852426</v>
      </c>
      <c r="F5" s="62">
        <v>40764</v>
      </c>
      <c r="G5" s="62">
        <v>4074</v>
      </c>
      <c r="H5" s="62">
        <v>21414</v>
      </c>
      <c r="I5" s="62">
        <v>13862</v>
      </c>
      <c r="J5" s="62">
        <v>598774</v>
      </c>
      <c r="K5" s="62">
        <v>25608</v>
      </c>
      <c r="L5" s="62">
        <v>8678</v>
      </c>
      <c r="M5" s="62">
        <v>1565601</v>
      </c>
      <c r="N5" s="62" t="s">
        <v>131</v>
      </c>
      <c r="O5" s="62" t="s">
        <v>131</v>
      </c>
      <c r="P5" s="62">
        <v>1565601</v>
      </c>
      <c r="Q5" s="62">
        <v>12225</v>
      </c>
      <c r="R5" s="62" t="s">
        <v>131</v>
      </c>
      <c r="S5" s="62">
        <v>107</v>
      </c>
      <c r="T5" s="62">
        <v>5734</v>
      </c>
      <c r="U5" s="62">
        <v>211507</v>
      </c>
      <c r="V5" s="62">
        <v>18007</v>
      </c>
      <c r="W5" s="62">
        <v>310</v>
      </c>
      <c r="X5" s="62">
        <v>8382</v>
      </c>
      <c r="Y5" s="62">
        <v>10737</v>
      </c>
      <c r="Z5" s="62">
        <v>177070</v>
      </c>
      <c r="AA5" s="62">
        <v>2009679</v>
      </c>
      <c r="AB5" s="62" t="s">
        <v>131</v>
      </c>
      <c r="AC5" s="62" t="s">
        <v>131</v>
      </c>
      <c r="AD5" s="70">
        <v>2009679</v>
      </c>
    </row>
    <row r="6" spans="1:30" ht="18" customHeight="1" x14ac:dyDescent="0.15">
      <c r="A6" s="69" t="s">
        <v>209</v>
      </c>
      <c r="B6" s="62">
        <v>571771</v>
      </c>
      <c r="C6" s="62">
        <v>571771</v>
      </c>
      <c r="D6" s="62" t="s">
        <v>131</v>
      </c>
      <c r="E6" s="62">
        <v>571771</v>
      </c>
      <c r="F6" s="62">
        <v>36266</v>
      </c>
      <c r="G6" s="62">
        <v>4074</v>
      </c>
      <c r="H6" s="62">
        <v>18242</v>
      </c>
      <c r="I6" s="62">
        <v>12704</v>
      </c>
      <c r="J6" s="62">
        <v>356043</v>
      </c>
      <c r="K6" s="62">
        <v>14386</v>
      </c>
      <c r="L6" s="62">
        <v>6049</v>
      </c>
      <c r="M6" s="62">
        <v>1019535</v>
      </c>
      <c r="N6" s="62" t="s">
        <v>131</v>
      </c>
      <c r="O6" s="62" t="s">
        <v>131</v>
      </c>
      <c r="P6" s="62">
        <v>1019535</v>
      </c>
      <c r="Q6" s="62">
        <v>1305</v>
      </c>
      <c r="R6" s="62" t="s">
        <v>131</v>
      </c>
      <c r="S6" s="62">
        <v>106</v>
      </c>
      <c r="T6" s="62">
        <v>5390</v>
      </c>
      <c r="U6" s="62">
        <v>185459</v>
      </c>
      <c r="V6" s="62">
        <v>14704</v>
      </c>
      <c r="W6" s="62">
        <v>255</v>
      </c>
      <c r="X6" s="62">
        <v>5999</v>
      </c>
      <c r="Y6" s="62">
        <v>7581</v>
      </c>
      <c r="Z6" s="62">
        <v>161833</v>
      </c>
      <c r="AA6" s="62">
        <v>1402168</v>
      </c>
      <c r="AB6" s="62" t="s">
        <v>131</v>
      </c>
      <c r="AC6" s="62" t="s">
        <v>131</v>
      </c>
      <c r="AD6" s="70">
        <v>1402168</v>
      </c>
    </row>
    <row r="7" spans="1:30" ht="18" customHeight="1" x14ac:dyDescent="0.15">
      <c r="A7" s="69" t="s">
        <v>210</v>
      </c>
      <c r="B7" s="62">
        <v>46762</v>
      </c>
      <c r="C7" s="62">
        <v>46762</v>
      </c>
      <c r="D7" s="62" t="s">
        <v>131</v>
      </c>
      <c r="E7" s="62">
        <v>46762</v>
      </c>
      <c r="F7" s="62">
        <v>2774</v>
      </c>
      <c r="G7" s="62" t="s">
        <v>131</v>
      </c>
      <c r="H7" s="62">
        <v>1495</v>
      </c>
      <c r="I7" s="62">
        <v>1158</v>
      </c>
      <c r="J7" s="62" t="s">
        <v>131</v>
      </c>
      <c r="K7" s="62">
        <v>1816</v>
      </c>
      <c r="L7" s="62">
        <v>664</v>
      </c>
      <c r="M7" s="62">
        <v>54669</v>
      </c>
      <c r="N7" s="62" t="s">
        <v>131</v>
      </c>
      <c r="O7" s="62" t="s">
        <v>131</v>
      </c>
      <c r="P7" s="62">
        <v>54669</v>
      </c>
      <c r="Q7" s="62">
        <v>97</v>
      </c>
      <c r="R7" s="62" t="s">
        <v>131</v>
      </c>
      <c r="S7" s="62" t="s">
        <v>131</v>
      </c>
      <c r="T7" s="62">
        <v>7</v>
      </c>
      <c r="U7" s="62">
        <v>13813</v>
      </c>
      <c r="V7" s="62">
        <v>1222</v>
      </c>
      <c r="W7" s="62">
        <v>12</v>
      </c>
      <c r="X7" s="62">
        <v>464</v>
      </c>
      <c r="Y7" s="62">
        <v>2397</v>
      </c>
      <c r="Z7" s="62" t="s">
        <v>131</v>
      </c>
      <c r="AA7" s="62">
        <v>72683</v>
      </c>
      <c r="AB7" s="62" t="s">
        <v>131</v>
      </c>
      <c r="AC7" s="62" t="s">
        <v>131</v>
      </c>
      <c r="AD7" s="70">
        <v>72683</v>
      </c>
    </row>
    <row r="8" spans="1:30" ht="18" customHeight="1" x14ac:dyDescent="0.15">
      <c r="A8" s="69" t="s">
        <v>211</v>
      </c>
      <c r="B8" s="62">
        <v>-25746</v>
      </c>
      <c r="C8" s="62">
        <v>-25746</v>
      </c>
      <c r="D8" s="62" t="s">
        <v>131</v>
      </c>
      <c r="E8" s="62">
        <v>-25746</v>
      </c>
      <c r="F8" s="62" t="s">
        <v>131</v>
      </c>
      <c r="G8" s="62" t="s">
        <v>131</v>
      </c>
      <c r="H8" s="62" t="s">
        <v>131</v>
      </c>
      <c r="I8" s="62" t="s">
        <v>131</v>
      </c>
      <c r="J8" s="62" t="s">
        <v>131</v>
      </c>
      <c r="K8" s="62" t="s">
        <v>131</v>
      </c>
      <c r="L8" s="62" t="s">
        <v>131</v>
      </c>
      <c r="M8" s="62">
        <v>-25746</v>
      </c>
      <c r="N8" s="62" t="s">
        <v>131</v>
      </c>
      <c r="O8" s="62" t="s">
        <v>131</v>
      </c>
      <c r="P8" s="62">
        <v>-25746</v>
      </c>
      <c r="Q8" s="62">
        <v>137</v>
      </c>
      <c r="R8" s="62" t="s">
        <v>131</v>
      </c>
      <c r="S8" s="62" t="s">
        <v>131</v>
      </c>
      <c r="T8" s="62" t="s">
        <v>131</v>
      </c>
      <c r="U8" s="62">
        <v>12190</v>
      </c>
      <c r="V8" s="62">
        <v>1005</v>
      </c>
      <c r="W8" s="62" t="s">
        <v>131</v>
      </c>
      <c r="X8" s="62" t="s">
        <v>131</v>
      </c>
      <c r="Y8" s="62">
        <v>661</v>
      </c>
      <c r="Z8" s="62">
        <v>15237</v>
      </c>
      <c r="AA8" s="62">
        <v>3484</v>
      </c>
      <c r="AB8" s="62" t="s">
        <v>131</v>
      </c>
      <c r="AC8" s="62" t="s">
        <v>131</v>
      </c>
      <c r="AD8" s="70">
        <v>3484</v>
      </c>
    </row>
    <row r="9" spans="1:30" ht="18" customHeight="1" x14ac:dyDescent="0.15">
      <c r="A9" s="69" t="s">
        <v>171</v>
      </c>
      <c r="B9" s="62">
        <v>259640</v>
      </c>
      <c r="C9" s="62">
        <v>259640</v>
      </c>
      <c r="D9" s="62" t="s">
        <v>131</v>
      </c>
      <c r="E9" s="62">
        <v>259640</v>
      </c>
      <c r="F9" s="62">
        <v>1725</v>
      </c>
      <c r="G9" s="62" t="s">
        <v>131</v>
      </c>
      <c r="H9" s="62">
        <v>1676</v>
      </c>
      <c r="I9" s="62" t="s">
        <v>131</v>
      </c>
      <c r="J9" s="62">
        <v>242731</v>
      </c>
      <c r="K9" s="62">
        <v>9406</v>
      </c>
      <c r="L9" s="62">
        <v>1965</v>
      </c>
      <c r="M9" s="62">
        <v>517143</v>
      </c>
      <c r="N9" s="62" t="s">
        <v>131</v>
      </c>
      <c r="O9" s="62" t="s">
        <v>131</v>
      </c>
      <c r="P9" s="62">
        <v>517143</v>
      </c>
      <c r="Q9" s="62">
        <v>10686</v>
      </c>
      <c r="R9" s="62" t="s">
        <v>131</v>
      </c>
      <c r="S9" s="62">
        <v>0</v>
      </c>
      <c r="T9" s="62">
        <v>337</v>
      </c>
      <c r="U9" s="62">
        <v>45</v>
      </c>
      <c r="V9" s="62">
        <v>1075</v>
      </c>
      <c r="W9" s="62">
        <v>43</v>
      </c>
      <c r="X9" s="62">
        <v>1919</v>
      </c>
      <c r="Y9" s="62">
        <v>97</v>
      </c>
      <c r="Z9" s="62" t="s">
        <v>131</v>
      </c>
      <c r="AA9" s="62">
        <v>531345</v>
      </c>
      <c r="AB9" s="62" t="s">
        <v>131</v>
      </c>
      <c r="AC9" s="62" t="s">
        <v>131</v>
      </c>
      <c r="AD9" s="70">
        <v>531345</v>
      </c>
    </row>
    <row r="10" spans="1:30" ht="18" customHeight="1" x14ac:dyDescent="0.15">
      <c r="A10" s="69" t="s">
        <v>212</v>
      </c>
      <c r="B10" s="62">
        <v>1532285</v>
      </c>
      <c r="C10" s="62">
        <v>1532285</v>
      </c>
      <c r="D10" s="62" t="s">
        <v>131</v>
      </c>
      <c r="E10" s="62">
        <v>1532285</v>
      </c>
      <c r="F10" s="62">
        <v>30843</v>
      </c>
      <c r="G10" s="62">
        <v>1988</v>
      </c>
      <c r="H10" s="62">
        <v>40394</v>
      </c>
      <c r="I10" s="62">
        <v>166733</v>
      </c>
      <c r="J10" s="62">
        <v>351625</v>
      </c>
      <c r="K10" s="62">
        <v>209074</v>
      </c>
      <c r="L10" s="62">
        <v>190844</v>
      </c>
      <c r="M10" s="62">
        <v>2523786</v>
      </c>
      <c r="N10" s="62" t="s">
        <v>131</v>
      </c>
      <c r="O10" s="62" t="s">
        <v>131</v>
      </c>
      <c r="P10" s="62">
        <v>2523786</v>
      </c>
      <c r="Q10" s="62">
        <v>1663</v>
      </c>
      <c r="R10" s="62" t="s">
        <v>131</v>
      </c>
      <c r="S10" s="62">
        <v>307</v>
      </c>
      <c r="T10" s="62">
        <v>128073</v>
      </c>
      <c r="U10" s="62">
        <v>77683</v>
      </c>
      <c r="V10" s="62">
        <v>4693</v>
      </c>
      <c r="W10" s="62">
        <v>17997</v>
      </c>
      <c r="X10" s="62">
        <v>11268</v>
      </c>
      <c r="Y10" s="62">
        <v>80647</v>
      </c>
      <c r="Z10" s="62">
        <v>239085</v>
      </c>
      <c r="AA10" s="62">
        <v>3085202</v>
      </c>
      <c r="AB10" s="62" t="s">
        <v>131</v>
      </c>
      <c r="AC10" s="62">
        <v>-3689</v>
      </c>
      <c r="AD10" s="70">
        <v>3081512</v>
      </c>
    </row>
    <row r="11" spans="1:30" ht="18" customHeight="1" x14ac:dyDescent="0.15">
      <c r="A11" s="69" t="s">
        <v>213</v>
      </c>
      <c r="B11" s="62">
        <v>968890</v>
      </c>
      <c r="C11" s="62">
        <v>968890</v>
      </c>
      <c r="D11" s="62" t="s">
        <v>131</v>
      </c>
      <c r="E11" s="62">
        <v>968890</v>
      </c>
      <c r="F11" s="62">
        <v>30843</v>
      </c>
      <c r="G11" s="62">
        <v>1988</v>
      </c>
      <c r="H11" s="62">
        <v>40394</v>
      </c>
      <c r="I11" s="62">
        <v>42291</v>
      </c>
      <c r="J11" s="62">
        <v>262332</v>
      </c>
      <c r="K11" s="62">
        <v>120299</v>
      </c>
      <c r="L11" s="62">
        <v>12309</v>
      </c>
      <c r="M11" s="62">
        <v>1479344</v>
      </c>
      <c r="N11" s="62" t="s">
        <v>131</v>
      </c>
      <c r="O11" s="62" t="s">
        <v>131</v>
      </c>
      <c r="P11" s="62">
        <v>1479344</v>
      </c>
      <c r="Q11" s="62">
        <v>1663</v>
      </c>
      <c r="R11" s="62" t="s">
        <v>131</v>
      </c>
      <c r="S11" s="62">
        <v>307</v>
      </c>
      <c r="T11" s="62">
        <v>86478</v>
      </c>
      <c r="U11" s="62">
        <v>44309</v>
      </c>
      <c r="V11" s="62">
        <v>2825</v>
      </c>
      <c r="W11" s="62">
        <v>17997</v>
      </c>
      <c r="X11" s="62">
        <v>4156</v>
      </c>
      <c r="Y11" s="62">
        <v>25055</v>
      </c>
      <c r="Z11" s="62">
        <v>206768</v>
      </c>
      <c r="AA11" s="62">
        <v>1868903</v>
      </c>
      <c r="AB11" s="62" t="s">
        <v>131</v>
      </c>
      <c r="AC11" s="62">
        <v>-3689</v>
      </c>
      <c r="AD11" s="70">
        <v>1865214</v>
      </c>
    </row>
    <row r="12" spans="1:30" ht="18" customHeight="1" x14ac:dyDescent="0.15">
      <c r="A12" s="69" t="s">
        <v>214</v>
      </c>
      <c r="B12" s="62">
        <v>64790</v>
      </c>
      <c r="C12" s="62">
        <v>64790</v>
      </c>
      <c r="D12" s="62" t="s">
        <v>131</v>
      </c>
      <c r="E12" s="62">
        <v>64790</v>
      </c>
      <c r="F12" s="62" t="s">
        <v>131</v>
      </c>
      <c r="G12" s="62" t="s">
        <v>131</v>
      </c>
      <c r="H12" s="62" t="s">
        <v>131</v>
      </c>
      <c r="I12" s="62">
        <v>10279</v>
      </c>
      <c r="J12" s="62">
        <v>4952</v>
      </c>
      <c r="K12" s="62">
        <v>3374</v>
      </c>
      <c r="L12" s="62">
        <v>11594</v>
      </c>
      <c r="M12" s="62">
        <v>94990</v>
      </c>
      <c r="N12" s="62" t="s">
        <v>131</v>
      </c>
      <c r="O12" s="62" t="s">
        <v>131</v>
      </c>
      <c r="P12" s="62">
        <v>94990</v>
      </c>
      <c r="Q12" s="62" t="s">
        <v>131</v>
      </c>
      <c r="R12" s="62" t="s">
        <v>131</v>
      </c>
      <c r="S12" s="62" t="s">
        <v>131</v>
      </c>
      <c r="T12" s="62">
        <v>486</v>
      </c>
      <c r="U12" s="62">
        <v>432</v>
      </c>
      <c r="V12" s="62">
        <v>210</v>
      </c>
      <c r="W12" s="62" t="s">
        <v>131</v>
      </c>
      <c r="X12" s="62">
        <v>1228</v>
      </c>
      <c r="Y12" s="62">
        <v>8903</v>
      </c>
      <c r="Z12" s="62" t="s">
        <v>131</v>
      </c>
      <c r="AA12" s="62">
        <v>106249</v>
      </c>
      <c r="AB12" s="62" t="s">
        <v>131</v>
      </c>
      <c r="AC12" s="62" t="s">
        <v>131</v>
      </c>
      <c r="AD12" s="70">
        <v>106249</v>
      </c>
    </row>
    <row r="13" spans="1:30" ht="18" customHeight="1" x14ac:dyDescent="0.15">
      <c r="A13" s="69" t="s">
        <v>215</v>
      </c>
      <c r="B13" s="62">
        <v>498605</v>
      </c>
      <c r="C13" s="62">
        <v>498605</v>
      </c>
      <c r="D13" s="62" t="s">
        <v>131</v>
      </c>
      <c r="E13" s="62">
        <v>498605</v>
      </c>
      <c r="F13" s="62" t="s">
        <v>131</v>
      </c>
      <c r="G13" s="62" t="s">
        <v>131</v>
      </c>
      <c r="H13" s="62" t="s">
        <v>131</v>
      </c>
      <c r="I13" s="62">
        <v>114164</v>
      </c>
      <c r="J13" s="62">
        <v>84341</v>
      </c>
      <c r="K13" s="62">
        <v>85401</v>
      </c>
      <c r="L13" s="62">
        <v>166941</v>
      </c>
      <c r="M13" s="62">
        <v>949452</v>
      </c>
      <c r="N13" s="62" t="s">
        <v>131</v>
      </c>
      <c r="O13" s="62" t="s">
        <v>131</v>
      </c>
      <c r="P13" s="62">
        <v>949452</v>
      </c>
      <c r="Q13" s="62" t="s">
        <v>131</v>
      </c>
      <c r="R13" s="62" t="s">
        <v>131</v>
      </c>
      <c r="S13" s="62" t="s">
        <v>131</v>
      </c>
      <c r="T13" s="62">
        <v>41109</v>
      </c>
      <c r="U13" s="62">
        <v>32833</v>
      </c>
      <c r="V13" s="62">
        <v>1658</v>
      </c>
      <c r="W13" s="62" t="s">
        <v>131</v>
      </c>
      <c r="X13" s="62">
        <v>5882</v>
      </c>
      <c r="Y13" s="62">
        <v>46688</v>
      </c>
      <c r="Z13" s="62">
        <v>32316</v>
      </c>
      <c r="AA13" s="62">
        <v>1109938</v>
      </c>
      <c r="AB13" s="62" t="s">
        <v>131</v>
      </c>
      <c r="AC13" s="62" t="s">
        <v>131</v>
      </c>
      <c r="AD13" s="70">
        <v>1109938</v>
      </c>
    </row>
    <row r="14" spans="1:30" ht="18" customHeight="1" x14ac:dyDescent="0.15">
      <c r="A14" s="69" t="s">
        <v>171</v>
      </c>
      <c r="B14" s="62" t="s">
        <v>131</v>
      </c>
      <c r="C14" s="62" t="s">
        <v>131</v>
      </c>
      <c r="D14" s="62" t="s">
        <v>131</v>
      </c>
      <c r="E14" s="62" t="s">
        <v>131</v>
      </c>
      <c r="F14" s="62" t="s">
        <v>131</v>
      </c>
      <c r="G14" s="62" t="s">
        <v>131</v>
      </c>
      <c r="H14" s="62" t="s">
        <v>131</v>
      </c>
      <c r="I14" s="62" t="s">
        <v>131</v>
      </c>
      <c r="J14" s="62" t="s">
        <v>131</v>
      </c>
      <c r="K14" s="62" t="s">
        <v>131</v>
      </c>
      <c r="L14" s="62" t="s">
        <v>131</v>
      </c>
      <c r="M14" s="62" t="s">
        <v>131</v>
      </c>
      <c r="N14" s="62" t="s">
        <v>131</v>
      </c>
      <c r="O14" s="62" t="s">
        <v>131</v>
      </c>
      <c r="P14" s="62" t="s">
        <v>131</v>
      </c>
      <c r="Q14" s="62" t="s">
        <v>131</v>
      </c>
      <c r="R14" s="62" t="s">
        <v>131</v>
      </c>
      <c r="S14" s="62" t="s">
        <v>131</v>
      </c>
      <c r="T14" s="62" t="s">
        <v>131</v>
      </c>
      <c r="U14" s="62">
        <v>109</v>
      </c>
      <c r="V14" s="62" t="s">
        <v>131</v>
      </c>
      <c r="W14" s="62" t="s">
        <v>131</v>
      </c>
      <c r="X14" s="62">
        <v>2</v>
      </c>
      <c r="Y14" s="62" t="s">
        <v>131</v>
      </c>
      <c r="Z14" s="62" t="s">
        <v>131</v>
      </c>
      <c r="AA14" s="62">
        <v>111</v>
      </c>
      <c r="AB14" s="62" t="s">
        <v>131</v>
      </c>
      <c r="AC14" s="62" t="s">
        <v>131</v>
      </c>
      <c r="AD14" s="70">
        <v>111</v>
      </c>
    </row>
    <row r="15" spans="1:30" ht="18" customHeight="1" x14ac:dyDescent="0.15">
      <c r="A15" s="69" t="s">
        <v>216</v>
      </c>
      <c r="B15" s="62">
        <v>60849</v>
      </c>
      <c r="C15" s="62">
        <v>60849</v>
      </c>
      <c r="D15" s="62" t="s">
        <v>131</v>
      </c>
      <c r="E15" s="62">
        <v>60849</v>
      </c>
      <c r="F15" s="62">
        <v>25229</v>
      </c>
      <c r="G15" s="62">
        <v>251</v>
      </c>
      <c r="H15" s="62">
        <v>105045</v>
      </c>
      <c r="I15" s="62">
        <v>38993</v>
      </c>
      <c r="J15" s="62">
        <v>61261</v>
      </c>
      <c r="K15" s="62">
        <v>6784</v>
      </c>
      <c r="L15" s="62">
        <v>48430</v>
      </c>
      <c r="M15" s="62">
        <v>346843</v>
      </c>
      <c r="N15" s="62" t="s">
        <v>131</v>
      </c>
      <c r="O15" s="62" t="s">
        <v>131</v>
      </c>
      <c r="P15" s="62">
        <v>346843</v>
      </c>
      <c r="Q15" s="62">
        <v>1</v>
      </c>
      <c r="R15" s="62" t="s">
        <v>131</v>
      </c>
      <c r="S15" s="62">
        <v>0</v>
      </c>
      <c r="T15" s="62">
        <v>296</v>
      </c>
      <c r="U15" s="62">
        <v>537</v>
      </c>
      <c r="V15" s="62">
        <v>48</v>
      </c>
      <c r="W15" s="62">
        <v>75379</v>
      </c>
      <c r="X15" s="62">
        <v>2</v>
      </c>
      <c r="Y15" s="62">
        <v>1584</v>
      </c>
      <c r="Z15" s="62">
        <v>1725</v>
      </c>
      <c r="AA15" s="62">
        <v>426416</v>
      </c>
      <c r="AB15" s="62" t="s">
        <v>131</v>
      </c>
      <c r="AC15" s="62">
        <v>-13144</v>
      </c>
      <c r="AD15" s="70">
        <v>413272</v>
      </c>
    </row>
    <row r="16" spans="1:30" ht="18" customHeight="1" x14ac:dyDescent="0.15">
      <c r="A16" s="69" t="s">
        <v>217</v>
      </c>
      <c r="B16" s="62">
        <v>18823</v>
      </c>
      <c r="C16" s="62">
        <v>18823</v>
      </c>
      <c r="D16" s="62" t="s">
        <v>131</v>
      </c>
      <c r="E16" s="62">
        <v>18823</v>
      </c>
      <c r="F16" s="62" t="s">
        <v>131</v>
      </c>
      <c r="G16" s="62" t="s">
        <v>131</v>
      </c>
      <c r="H16" s="62" t="s">
        <v>131</v>
      </c>
      <c r="I16" s="62">
        <v>38466</v>
      </c>
      <c r="J16" s="62">
        <v>20686</v>
      </c>
      <c r="K16" s="62">
        <v>3620</v>
      </c>
      <c r="L16" s="62">
        <v>46780</v>
      </c>
      <c r="M16" s="62">
        <v>128375</v>
      </c>
      <c r="N16" s="62" t="s">
        <v>131</v>
      </c>
      <c r="O16" s="62" t="s">
        <v>131</v>
      </c>
      <c r="P16" s="62">
        <v>128375</v>
      </c>
      <c r="Q16" s="62" t="s">
        <v>131</v>
      </c>
      <c r="R16" s="62" t="s">
        <v>131</v>
      </c>
      <c r="S16" s="62" t="s">
        <v>131</v>
      </c>
      <c r="T16" s="62">
        <v>130</v>
      </c>
      <c r="U16" s="62">
        <v>475</v>
      </c>
      <c r="V16" s="62" t="s">
        <v>131</v>
      </c>
      <c r="W16" s="62" t="s">
        <v>131</v>
      </c>
      <c r="X16" s="62" t="s">
        <v>131</v>
      </c>
      <c r="Y16" s="62">
        <v>1345</v>
      </c>
      <c r="Z16" s="62">
        <v>187</v>
      </c>
      <c r="AA16" s="62">
        <v>130512</v>
      </c>
      <c r="AB16" s="62" t="s">
        <v>131</v>
      </c>
      <c r="AC16" s="62" t="s">
        <v>131</v>
      </c>
      <c r="AD16" s="70">
        <v>130512</v>
      </c>
    </row>
    <row r="17" spans="1:30" ht="18" customHeight="1" x14ac:dyDescent="0.15">
      <c r="A17" s="69" t="s">
        <v>218</v>
      </c>
      <c r="B17" s="62">
        <v>7890</v>
      </c>
      <c r="C17" s="62">
        <v>7890</v>
      </c>
      <c r="D17" s="62" t="s">
        <v>131</v>
      </c>
      <c r="E17" s="62">
        <v>7890</v>
      </c>
      <c r="F17" s="62">
        <v>15638</v>
      </c>
      <c r="G17" s="62">
        <v>154</v>
      </c>
      <c r="H17" s="62">
        <v>1541</v>
      </c>
      <c r="I17" s="62">
        <v>137</v>
      </c>
      <c r="J17" s="62">
        <v>1667</v>
      </c>
      <c r="K17" s="62">
        <v>1755</v>
      </c>
      <c r="L17" s="62" t="s">
        <v>131</v>
      </c>
      <c r="M17" s="62">
        <v>28781</v>
      </c>
      <c r="N17" s="62" t="s">
        <v>131</v>
      </c>
      <c r="O17" s="62" t="s">
        <v>131</v>
      </c>
      <c r="P17" s="62">
        <v>28781</v>
      </c>
      <c r="Q17" s="62" t="s">
        <v>131</v>
      </c>
      <c r="R17" s="62" t="s">
        <v>131</v>
      </c>
      <c r="S17" s="62" t="s">
        <v>131</v>
      </c>
      <c r="T17" s="62" t="s">
        <v>131</v>
      </c>
      <c r="U17" s="62" t="s">
        <v>131</v>
      </c>
      <c r="V17" s="62" t="s">
        <v>131</v>
      </c>
      <c r="W17" s="62">
        <v>5</v>
      </c>
      <c r="X17" s="62" t="s">
        <v>131</v>
      </c>
      <c r="Y17" s="62" t="s">
        <v>131</v>
      </c>
      <c r="Z17" s="62">
        <v>80</v>
      </c>
      <c r="AA17" s="62">
        <v>28866</v>
      </c>
      <c r="AB17" s="62" t="s">
        <v>131</v>
      </c>
      <c r="AC17" s="62" t="s">
        <v>131</v>
      </c>
      <c r="AD17" s="70">
        <v>28866</v>
      </c>
    </row>
    <row r="18" spans="1:30" ht="18" customHeight="1" x14ac:dyDescent="0.15">
      <c r="A18" s="69" t="s">
        <v>171</v>
      </c>
      <c r="B18" s="62">
        <v>34137</v>
      </c>
      <c r="C18" s="62">
        <v>34137</v>
      </c>
      <c r="D18" s="62" t="s">
        <v>131</v>
      </c>
      <c r="E18" s="62">
        <v>34137</v>
      </c>
      <c r="F18" s="62">
        <v>9591</v>
      </c>
      <c r="G18" s="62">
        <v>97</v>
      </c>
      <c r="H18" s="62">
        <v>103504</v>
      </c>
      <c r="I18" s="62">
        <v>390</v>
      </c>
      <c r="J18" s="62">
        <v>38908</v>
      </c>
      <c r="K18" s="62">
        <v>1410</v>
      </c>
      <c r="L18" s="62">
        <v>1650</v>
      </c>
      <c r="M18" s="62">
        <v>189688</v>
      </c>
      <c r="N18" s="62" t="s">
        <v>131</v>
      </c>
      <c r="O18" s="62" t="s">
        <v>131</v>
      </c>
      <c r="P18" s="62">
        <v>189688</v>
      </c>
      <c r="Q18" s="62">
        <v>1</v>
      </c>
      <c r="R18" s="62" t="s">
        <v>131</v>
      </c>
      <c r="S18" s="62">
        <v>0</v>
      </c>
      <c r="T18" s="62">
        <v>166</v>
      </c>
      <c r="U18" s="62">
        <v>62</v>
      </c>
      <c r="V18" s="62">
        <v>48</v>
      </c>
      <c r="W18" s="62">
        <v>75374</v>
      </c>
      <c r="X18" s="62">
        <v>2</v>
      </c>
      <c r="Y18" s="62">
        <v>238</v>
      </c>
      <c r="Z18" s="62">
        <v>1458</v>
      </c>
      <c r="AA18" s="62">
        <v>267038</v>
      </c>
      <c r="AB18" s="62" t="s">
        <v>131</v>
      </c>
      <c r="AC18" s="62">
        <v>-13144</v>
      </c>
      <c r="AD18" s="70">
        <v>253894</v>
      </c>
    </row>
    <row r="19" spans="1:30" ht="18" customHeight="1" x14ac:dyDescent="0.15">
      <c r="A19" s="69" t="s">
        <v>219</v>
      </c>
      <c r="B19" s="62">
        <v>3783795</v>
      </c>
      <c r="C19" s="62">
        <v>3783795</v>
      </c>
      <c r="D19" s="62" t="s">
        <v>131</v>
      </c>
      <c r="E19" s="62">
        <v>3783795</v>
      </c>
      <c r="F19" s="62">
        <v>1603237</v>
      </c>
      <c r="G19" s="62">
        <v>164521</v>
      </c>
      <c r="H19" s="62">
        <v>1628473</v>
      </c>
      <c r="I19" s="62">
        <v>9434</v>
      </c>
      <c r="J19" s="62">
        <v>49</v>
      </c>
      <c r="K19" s="62">
        <v>145</v>
      </c>
      <c r="L19" s="62">
        <v>42418</v>
      </c>
      <c r="M19" s="62">
        <v>7232072</v>
      </c>
      <c r="N19" s="62" t="s">
        <v>131</v>
      </c>
      <c r="O19" s="62">
        <v>-1002345</v>
      </c>
      <c r="P19" s="62">
        <v>6229728</v>
      </c>
      <c r="Q19" s="62">
        <v>10611</v>
      </c>
      <c r="R19" s="62" t="s">
        <v>131</v>
      </c>
      <c r="S19" s="62">
        <v>869</v>
      </c>
      <c r="T19" s="62">
        <v>591</v>
      </c>
      <c r="U19" s="62">
        <v>751</v>
      </c>
      <c r="V19" s="62">
        <v>1513</v>
      </c>
      <c r="W19" s="62">
        <v>2042552</v>
      </c>
      <c r="X19" s="62">
        <v>7691</v>
      </c>
      <c r="Y19" s="62" t="s">
        <v>131</v>
      </c>
      <c r="Z19" s="62">
        <v>108</v>
      </c>
      <c r="AA19" s="62">
        <v>8294414</v>
      </c>
      <c r="AB19" s="62" t="s">
        <v>131</v>
      </c>
      <c r="AC19" s="62">
        <v>-799210</v>
      </c>
      <c r="AD19" s="70">
        <v>7495203</v>
      </c>
    </row>
    <row r="20" spans="1:30" ht="18" customHeight="1" x14ac:dyDescent="0.15">
      <c r="A20" s="69" t="s">
        <v>220</v>
      </c>
      <c r="B20" s="62">
        <v>1416016</v>
      </c>
      <c r="C20" s="62">
        <v>1416016</v>
      </c>
      <c r="D20" s="62" t="s">
        <v>131</v>
      </c>
      <c r="E20" s="62">
        <v>1416016</v>
      </c>
      <c r="F20" s="62">
        <v>1593669</v>
      </c>
      <c r="G20" s="62">
        <v>164521</v>
      </c>
      <c r="H20" s="62">
        <v>1628283</v>
      </c>
      <c r="I20" s="62">
        <v>5303</v>
      </c>
      <c r="J20" s="62" t="s">
        <v>131</v>
      </c>
      <c r="K20" s="62">
        <v>129</v>
      </c>
      <c r="L20" s="62">
        <v>42418</v>
      </c>
      <c r="M20" s="62">
        <v>4850339</v>
      </c>
      <c r="N20" s="62" t="s">
        <v>131</v>
      </c>
      <c r="O20" s="62">
        <v>-3517</v>
      </c>
      <c r="P20" s="62">
        <v>4846822</v>
      </c>
      <c r="Q20" s="62">
        <v>10611</v>
      </c>
      <c r="R20" s="62" t="s">
        <v>131</v>
      </c>
      <c r="S20" s="62">
        <v>869</v>
      </c>
      <c r="T20" s="62">
        <v>446</v>
      </c>
      <c r="U20" s="62">
        <v>627</v>
      </c>
      <c r="V20" s="62">
        <v>1496</v>
      </c>
      <c r="W20" s="62">
        <v>3164</v>
      </c>
      <c r="X20" s="62">
        <v>7663</v>
      </c>
      <c r="Y20" s="62" t="s">
        <v>131</v>
      </c>
      <c r="Z20" s="62" t="s">
        <v>131</v>
      </c>
      <c r="AA20" s="62">
        <v>4871697</v>
      </c>
      <c r="AB20" s="62" t="s">
        <v>131</v>
      </c>
      <c r="AC20" s="62">
        <v>-799210</v>
      </c>
      <c r="AD20" s="70">
        <v>4072486</v>
      </c>
    </row>
    <row r="21" spans="1:30" ht="18" customHeight="1" x14ac:dyDescent="0.15">
      <c r="A21" s="69" t="s">
        <v>221</v>
      </c>
      <c r="B21" s="62">
        <v>1155356</v>
      </c>
      <c r="C21" s="62">
        <v>1155356</v>
      </c>
      <c r="D21" s="62" t="s">
        <v>131</v>
      </c>
      <c r="E21" s="62">
        <v>1155356</v>
      </c>
      <c r="F21" s="62" t="s">
        <v>131</v>
      </c>
      <c r="G21" s="62" t="s">
        <v>131</v>
      </c>
      <c r="H21" s="62">
        <v>190</v>
      </c>
      <c r="I21" s="62">
        <v>420</v>
      </c>
      <c r="J21" s="62" t="s">
        <v>131</v>
      </c>
      <c r="K21" s="62" t="s">
        <v>131</v>
      </c>
      <c r="L21" s="62" t="s">
        <v>131</v>
      </c>
      <c r="M21" s="62">
        <v>1155966</v>
      </c>
      <c r="N21" s="62" t="s">
        <v>131</v>
      </c>
      <c r="O21" s="62" t="s">
        <v>131</v>
      </c>
      <c r="P21" s="62">
        <v>1155966</v>
      </c>
      <c r="Q21" s="62" t="s">
        <v>131</v>
      </c>
      <c r="R21" s="62" t="s">
        <v>131</v>
      </c>
      <c r="S21" s="62" t="s">
        <v>131</v>
      </c>
      <c r="T21" s="62" t="s">
        <v>131</v>
      </c>
      <c r="U21" s="62" t="s">
        <v>131</v>
      </c>
      <c r="V21" s="62">
        <v>14</v>
      </c>
      <c r="W21" s="62">
        <v>2039388</v>
      </c>
      <c r="X21" s="62">
        <v>28</v>
      </c>
      <c r="Y21" s="62" t="s">
        <v>131</v>
      </c>
      <c r="Z21" s="62" t="s">
        <v>131</v>
      </c>
      <c r="AA21" s="62">
        <v>3195397</v>
      </c>
      <c r="AB21" s="62" t="s">
        <v>131</v>
      </c>
      <c r="AC21" s="62" t="s">
        <v>131</v>
      </c>
      <c r="AD21" s="70">
        <v>3195397</v>
      </c>
    </row>
    <row r="22" spans="1:30" ht="18" customHeight="1" x14ac:dyDescent="0.15">
      <c r="A22" s="69" t="s">
        <v>222</v>
      </c>
      <c r="B22" s="62">
        <v>1205653</v>
      </c>
      <c r="C22" s="62">
        <v>1205653</v>
      </c>
      <c r="D22" s="62" t="s">
        <v>131</v>
      </c>
      <c r="E22" s="62">
        <v>1205653</v>
      </c>
      <c r="F22" s="62">
        <v>9568</v>
      </c>
      <c r="G22" s="62" t="s">
        <v>131</v>
      </c>
      <c r="H22" s="62" t="s">
        <v>131</v>
      </c>
      <c r="I22" s="62" t="s">
        <v>131</v>
      </c>
      <c r="J22" s="62" t="s">
        <v>131</v>
      </c>
      <c r="K22" s="62" t="s">
        <v>131</v>
      </c>
      <c r="L22" s="62" t="s">
        <v>131</v>
      </c>
      <c r="M22" s="62">
        <v>1215221</v>
      </c>
      <c r="N22" s="62" t="s">
        <v>131</v>
      </c>
      <c r="O22" s="62">
        <v>-1215221</v>
      </c>
      <c r="P22" s="62" t="s">
        <v>131</v>
      </c>
      <c r="Q22" s="62" t="s">
        <v>131</v>
      </c>
      <c r="R22" s="62" t="s">
        <v>131</v>
      </c>
      <c r="S22" s="62" t="s">
        <v>131</v>
      </c>
      <c r="T22" s="62" t="s">
        <v>131</v>
      </c>
      <c r="U22" s="62" t="s">
        <v>131</v>
      </c>
      <c r="V22" s="62" t="s">
        <v>131</v>
      </c>
      <c r="W22" s="62" t="s">
        <v>131</v>
      </c>
      <c r="X22" s="62" t="s">
        <v>131</v>
      </c>
      <c r="Y22" s="62" t="s">
        <v>131</v>
      </c>
      <c r="Z22" s="62" t="s">
        <v>131</v>
      </c>
      <c r="AA22" s="62" t="s">
        <v>131</v>
      </c>
      <c r="AB22" s="62" t="s">
        <v>131</v>
      </c>
      <c r="AC22" s="62" t="s">
        <v>131</v>
      </c>
      <c r="AD22" s="70" t="s">
        <v>131</v>
      </c>
    </row>
    <row r="23" spans="1:30" ht="18" customHeight="1" x14ac:dyDescent="0.15">
      <c r="A23" s="69" t="s">
        <v>183</v>
      </c>
      <c r="B23" s="62">
        <v>6770</v>
      </c>
      <c r="C23" s="62">
        <v>6770</v>
      </c>
      <c r="D23" s="62" t="s">
        <v>131</v>
      </c>
      <c r="E23" s="62">
        <v>6770</v>
      </c>
      <c r="F23" s="62" t="s">
        <v>131</v>
      </c>
      <c r="G23" s="62" t="s">
        <v>131</v>
      </c>
      <c r="H23" s="62" t="s">
        <v>131</v>
      </c>
      <c r="I23" s="62">
        <v>3711</v>
      </c>
      <c r="J23" s="62">
        <v>49</v>
      </c>
      <c r="K23" s="62">
        <v>15</v>
      </c>
      <c r="L23" s="62" t="s">
        <v>131</v>
      </c>
      <c r="M23" s="62">
        <v>10546</v>
      </c>
      <c r="N23" s="62" t="s">
        <v>131</v>
      </c>
      <c r="O23" s="62">
        <v>216393</v>
      </c>
      <c r="P23" s="62">
        <v>226939</v>
      </c>
      <c r="Q23" s="62" t="s">
        <v>131</v>
      </c>
      <c r="R23" s="62" t="s">
        <v>131</v>
      </c>
      <c r="S23" s="62" t="s">
        <v>131</v>
      </c>
      <c r="T23" s="62">
        <v>145</v>
      </c>
      <c r="U23" s="62">
        <v>124</v>
      </c>
      <c r="V23" s="62">
        <v>3</v>
      </c>
      <c r="W23" s="62" t="s">
        <v>131</v>
      </c>
      <c r="X23" s="62" t="s">
        <v>131</v>
      </c>
      <c r="Y23" s="62" t="s">
        <v>131</v>
      </c>
      <c r="Z23" s="62">
        <v>108</v>
      </c>
      <c r="AA23" s="62">
        <v>227320</v>
      </c>
      <c r="AB23" s="62" t="s">
        <v>131</v>
      </c>
      <c r="AC23" s="62" t="s">
        <v>131</v>
      </c>
      <c r="AD23" s="70">
        <v>227320</v>
      </c>
    </row>
    <row r="24" spans="1:30" ht="18" customHeight="1" x14ac:dyDescent="0.15">
      <c r="A24" s="69" t="s">
        <v>223</v>
      </c>
      <c r="B24" s="62">
        <v>194397</v>
      </c>
      <c r="C24" s="62">
        <v>194397</v>
      </c>
      <c r="D24" s="62" t="s">
        <v>131</v>
      </c>
      <c r="E24" s="62">
        <v>194397</v>
      </c>
      <c r="F24" s="62">
        <v>9690</v>
      </c>
      <c r="G24" s="62">
        <v>164</v>
      </c>
      <c r="H24" s="62">
        <v>100</v>
      </c>
      <c r="I24" s="62">
        <v>31845</v>
      </c>
      <c r="J24" s="62">
        <v>796558</v>
      </c>
      <c r="K24" s="62">
        <v>274476</v>
      </c>
      <c r="L24" s="62">
        <v>84733</v>
      </c>
      <c r="M24" s="62">
        <v>1391964</v>
      </c>
      <c r="N24" s="62" t="s">
        <v>131</v>
      </c>
      <c r="O24" s="62" t="s">
        <v>131</v>
      </c>
      <c r="P24" s="62">
        <v>1391964</v>
      </c>
      <c r="Q24" s="62">
        <v>14488</v>
      </c>
      <c r="R24" s="62" t="s">
        <v>131</v>
      </c>
      <c r="S24" s="62">
        <v>1369</v>
      </c>
      <c r="T24" s="62">
        <v>18441</v>
      </c>
      <c r="U24" s="62">
        <v>1144</v>
      </c>
      <c r="V24" s="62">
        <v>284</v>
      </c>
      <c r="W24" s="62">
        <v>2333</v>
      </c>
      <c r="X24" s="62">
        <v>2534</v>
      </c>
      <c r="Y24" s="62">
        <v>115620</v>
      </c>
      <c r="Z24" s="62">
        <v>276155</v>
      </c>
      <c r="AA24" s="62">
        <v>1824331</v>
      </c>
      <c r="AB24" s="62" t="s">
        <v>131</v>
      </c>
      <c r="AC24" s="62">
        <v>-18671</v>
      </c>
      <c r="AD24" s="70">
        <v>1805660</v>
      </c>
    </row>
    <row r="25" spans="1:30" ht="18" customHeight="1" x14ac:dyDescent="0.15">
      <c r="A25" s="69" t="s">
        <v>224</v>
      </c>
      <c r="B25" s="62">
        <v>91318</v>
      </c>
      <c r="C25" s="62">
        <v>91318</v>
      </c>
      <c r="D25" s="62" t="s">
        <v>131</v>
      </c>
      <c r="E25" s="62">
        <v>91318</v>
      </c>
      <c r="F25" s="62">
        <v>269</v>
      </c>
      <c r="G25" s="62">
        <v>38</v>
      </c>
      <c r="H25" s="62">
        <v>38</v>
      </c>
      <c r="I25" s="62">
        <v>31603</v>
      </c>
      <c r="J25" s="62">
        <v>761295</v>
      </c>
      <c r="K25" s="62">
        <v>273043</v>
      </c>
      <c r="L25" s="62">
        <v>82249</v>
      </c>
      <c r="M25" s="62">
        <v>1239852</v>
      </c>
      <c r="N25" s="62" t="s">
        <v>131</v>
      </c>
      <c r="O25" s="62" t="s">
        <v>131</v>
      </c>
      <c r="P25" s="62">
        <v>1239852</v>
      </c>
      <c r="Q25" s="62">
        <v>1885</v>
      </c>
      <c r="R25" s="62" t="s">
        <v>131</v>
      </c>
      <c r="S25" s="62" t="s">
        <v>131</v>
      </c>
      <c r="T25" s="62">
        <v>14515</v>
      </c>
      <c r="U25" s="62">
        <v>150</v>
      </c>
      <c r="V25" s="62" t="s">
        <v>131</v>
      </c>
      <c r="W25" s="62" t="s">
        <v>131</v>
      </c>
      <c r="X25" s="62">
        <v>697</v>
      </c>
      <c r="Y25" s="62">
        <v>110914</v>
      </c>
      <c r="Z25" s="62" t="s">
        <v>131</v>
      </c>
      <c r="AA25" s="62">
        <v>1368013</v>
      </c>
      <c r="AB25" s="62" t="s">
        <v>131</v>
      </c>
      <c r="AC25" s="62" t="s">
        <v>131</v>
      </c>
      <c r="AD25" s="70">
        <v>1368013</v>
      </c>
    </row>
    <row r="26" spans="1:30" ht="18" customHeight="1" x14ac:dyDescent="0.15">
      <c r="A26" s="69" t="s">
        <v>153</v>
      </c>
      <c r="B26" s="62">
        <v>103079</v>
      </c>
      <c r="C26" s="62">
        <v>103079</v>
      </c>
      <c r="D26" s="62" t="s">
        <v>131</v>
      </c>
      <c r="E26" s="62">
        <v>103079</v>
      </c>
      <c r="F26" s="62">
        <v>9421</v>
      </c>
      <c r="G26" s="62">
        <v>126</v>
      </c>
      <c r="H26" s="62">
        <v>62</v>
      </c>
      <c r="I26" s="62">
        <v>242</v>
      </c>
      <c r="J26" s="62">
        <v>35264</v>
      </c>
      <c r="K26" s="62">
        <v>1433</v>
      </c>
      <c r="L26" s="62">
        <v>2484</v>
      </c>
      <c r="M26" s="62">
        <v>152112</v>
      </c>
      <c r="N26" s="62" t="s">
        <v>131</v>
      </c>
      <c r="O26" s="62" t="s">
        <v>131</v>
      </c>
      <c r="P26" s="62">
        <v>152112</v>
      </c>
      <c r="Q26" s="62">
        <v>12602</v>
      </c>
      <c r="R26" s="62" t="s">
        <v>131</v>
      </c>
      <c r="S26" s="62">
        <v>1369</v>
      </c>
      <c r="T26" s="62">
        <v>3926</v>
      </c>
      <c r="U26" s="62">
        <v>994</v>
      </c>
      <c r="V26" s="62">
        <v>284</v>
      </c>
      <c r="W26" s="62">
        <v>2333</v>
      </c>
      <c r="X26" s="62">
        <v>1837</v>
      </c>
      <c r="Y26" s="62">
        <v>4706</v>
      </c>
      <c r="Z26" s="62">
        <v>276155</v>
      </c>
      <c r="AA26" s="62">
        <v>456318</v>
      </c>
      <c r="AB26" s="62" t="s">
        <v>131</v>
      </c>
      <c r="AC26" s="62">
        <v>-18671</v>
      </c>
      <c r="AD26" s="70">
        <v>437647</v>
      </c>
    </row>
    <row r="27" spans="1:30" ht="18" customHeight="1" x14ac:dyDescent="0.15">
      <c r="A27" s="69" t="s">
        <v>225</v>
      </c>
      <c r="B27" s="62">
        <v>6034958</v>
      </c>
      <c r="C27" s="62">
        <v>6034958</v>
      </c>
      <c r="D27" s="62" t="s">
        <v>131</v>
      </c>
      <c r="E27" s="62">
        <v>6034958</v>
      </c>
      <c r="F27" s="62">
        <v>1690383</v>
      </c>
      <c r="G27" s="62">
        <v>170670</v>
      </c>
      <c r="H27" s="62">
        <v>1795226</v>
      </c>
      <c r="I27" s="62">
        <v>197177</v>
      </c>
      <c r="J27" s="62">
        <v>215151</v>
      </c>
      <c r="K27" s="62">
        <v>-32864</v>
      </c>
      <c r="L27" s="62">
        <v>205638</v>
      </c>
      <c r="M27" s="62">
        <v>10276339</v>
      </c>
      <c r="N27" s="62" t="s">
        <v>131</v>
      </c>
      <c r="O27" s="62">
        <v>-1002345</v>
      </c>
      <c r="P27" s="62">
        <v>9273994</v>
      </c>
      <c r="Q27" s="62">
        <v>10011</v>
      </c>
      <c r="R27" s="62" t="s">
        <v>131</v>
      </c>
      <c r="S27" s="62">
        <v>-86</v>
      </c>
      <c r="T27" s="62">
        <v>116253</v>
      </c>
      <c r="U27" s="62">
        <v>289334</v>
      </c>
      <c r="V27" s="62">
        <v>23977</v>
      </c>
      <c r="W27" s="62">
        <v>2133906</v>
      </c>
      <c r="X27" s="62">
        <v>24810</v>
      </c>
      <c r="Y27" s="62">
        <v>-22653</v>
      </c>
      <c r="Z27" s="62">
        <v>141832</v>
      </c>
      <c r="AA27" s="62">
        <v>11991379</v>
      </c>
      <c r="AB27" s="62" t="s">
        <v>131</v>
      </c>
      <c r="AC27" s="62">
        <v>-797373</v>
      </c>
      <c r="AD27" s="70">
        <v>11194007</v>
      </c>
    </row>
    <row r="28" spans="1:30" ht="18" customHeight="1" x14ac:dyDescent="0.15">
      <c r="A28" s="69" t="s">
        <v>226</v>
      </c>
      <c r="B28" s="62">
        <v>37884</v>
      </c>
      <c r="C28" s="62">
        <v>37884</v>
      </c>
      <c r="D28" s="62" t="s">
        <v>131</v>
      </c>
      <c r="E28" s="62">
        <v>37884</v>
      </c>
      <c r="F28" s="62" t="s">
        <v>131</v>
      </c>
      <c r="G28" s="62" t="s">
        <v>131</v>
      </c>
      <c r="H28" s="62" t="s">
        <v>131</v>
      </c>
      <c r="I28" s="62" t="s">
        <v>131</v>
      </c>
      <c r="J28" s="62" t="s">
        <v>131</v>
      </c>
      <c r="K28" s="62">
        <v>726</v>
      </c>
      <c r="L28" s="62">
        <v>683</v>
      </c>
      <c r="M28" s="62">
        <v>39293</v>
      </c>
      <c r="N28" s="62" t="s">
        <v>131</v>
      </c>
      <c r="O28" s="62" t="s">
        <v>131</v>
      </c>
      <c r="P28" s="62">
        <v>39293</v>
      </c>
      <c r="Q28" s="62" t="s">
        <v>131</v>
      </c>
      <c r="R28" s="62" t="s">
        <v>131</v>
      </c>
      <c r="S28" s="62" t="s">
        <v>131</v>
      </c>
      <c r="T28" s="62" t="s">
        <v>131</v>
      </c>
      <c r="U28" s="62" t="s">
        <v>131</v>
      </c>
      <c r="V28" s="62" t="s">
        <v>131</v>
      </c>
      <c r="W28" s="62" t="s">
        <v>131</v>
      </c>
      <c r="X28" s="62" t="s">
        <v>131</v>
      </c>
      <c r="Y28" s="62" t="s">
        <v>131</v>
      </c>
      <c r="Z28" s="62" t="s">
        <v>131</v>
      </c>
      <c r="AA28" s="62">
        <v>39293</v>
      </c>
      <c r="AB28" s="62" t="s">
        <v>131</v>
      </c>
      <c r="AC28" s="62">
        <v>-22500</v>
      </c>
      <c r="AD28" s="70">
        <v>16793</v>
      </c>
    </row>
    <row r="29" spans="1:30" ht="18" customHeight="1" x14ac:dyDescent="0.15">
      <c r="A29" s="69" t="s">
        <v>227</v>
      </c>
      <c r="B29" s="62" t="s">
        <v>131</v>
      </c>
      <c r="C29" s="62" t="s">
        <v>131</v>
      </c>
      <c r="D29" s="62" t="s">
        <v>131</v>
      </c>
      <c r="E29" s="62" t="s">
        <v>131</v>
      </c>
      <c r="F29" s="62" t="s">
        <v>131</v>
      </c>
      <c r="G29" s="62" t="s">
        <v>131</v>
      </c>
      <c r="H29" s="62" t="s">
        <v>131</v>
      </c>
      <c r="I29" s="62" t="s">
        <v>131</v>
      </c>
      <c r="J29" s="62" t="s">
        <v>131</v>
      </c>
      <c r="K29" s="62" t="s">
        <v>131</v>
      </c>
      <c r="L29" s="62" t="s">
        <v>131</v>
      </c>
      <c r="M29" s="62" t="s">
        <v>131</v>
      </c>
      <c r="N29" s="62" t="s">
        <v>131</v>
      </c>
      <c r="O29" s="62" t="s">
        <v>131</v>
      </c>
      <c r="P29" s="62" t="s">
        <v>131</v>
      </c>
      <c r="Q29" s="62" t="s">
        <v>131</v>
      </c>
      <c r="R29" s="62" t="s">
        <v>131</v>
      </c>
      <c r="S29" s="62" t="s">
        <v>131</v>
      </c>
      <c r="T29" s="62" t="s">
        <v>131</v>
      </c>
      <c r="U29" s="62" t="s">
        <v>131</v>
      </c>
      <c r="V29" s="62" t="s">
        <v>131</v>
      </c>
      <c r="W29" s="62" t="s">
        <v>131</v>
      </c>
      <c r="X29" s="62" t="s">
        <v>131</v>
      </c>
      <c r="Y29" s="62" t="s">
        <v>131</v>
      </c>
      <c r="Z29" s="62" t="s">
        <v>131</v>
      </c>
      <c r="AA29" s="62" t="s">
        <v>131</v>
      </c>
      <c r="AB29" s="62" t="s">
        <v>131</v>
      </c>
      <c r="AC29" s="62" t="s">
        <v>131</v>
      </c>
      <c r="AD29" s="70" t="s">
        <v>131</v>
      </c>
    </row>
    <row r="30" spans="1:30" ht="18" customHeight="1" x14ac:dyDescent="0.15">
      <c r="A30" s="69" t="s">
        <v>228</v>
      </c>
      <c r="B30" s="62">
        <v>15384</v>
      </c>
      <c r="C30" s="62">
        <v>15384</v>
      </c>
      <c r="D30" s="62" t="s">
        <v>131</v>
      </c>
      <c r="E30" s="62">
        <v>15384</v>
      </c>
      <c r="F30" s="62" t="s">
        <v>131</v>
      </c>
      <c r="G30" s="62" t="s">
        <v>131</v>
      </c>
      <c r="H30" s="62" t="s">
        <v>131</v>
      </c>
      <c r="I30" s="62" t="s">
        <v>131</v>
      </c>
      <c r="J30" s="62" t="s">
        <v>131</v>
      </c>
      <c r="K30" s="62" t="s">
        <v>131</v>
      </c>
      <c r="L30" s="62" t="s">
        <v>131</v>
      </c>
      <c r="M30" s="62">
        <v>15384</v>
      </c>
      <c r="N30" s="62" t="s">
        <v>131</v>
      </c>
      <c r="O30" s="62" t="s">
        <v>131</v>
      </c>
      <c r="P30" s="62">
        <v>15384</v>
      </c>
      <c r="Q30" s="62" t="s">
        <v>131</v>
      </c>
      <c r="R30" s="62" t="s">
        <v>131</v>
      </c>
      <c r="S30" s="62" t="s">
        <v>131</v>
      </c>
      <c r="T30" s="62" t="s">
        <v>131</v>
      </c>
      <c r="U30" s="62" t="s">
        <v>131</v>
      </c>
      <c r="V30" s="62" t="s">
        <v>131</v>
      </c>
      <c r="W30" s="62" t="s">
        <v>131</v>
      </c>
      <c r="X30" s="62" t="s">
        <v>131</v>
      </c>
      <c r="Y30" s="62" t="s">
        <v>131</v>
      </c>
      <c r="Z30" s="62" t="s">
        <v>131</v>
      </c>
      <c r="AA30" s="62">
        <v>15384</v>
      </c>
      <c r="AB30" s="62" t="s">
        <v>131</v>
      </c>
      <c r="AC30" s="62" t="s">
        <v>131</v>
      </c>
      <c r="AD30" s="70">
        <v>15384</v>
      </c>
    </row>
    <row r="31" spans="1:30" ht="18" customHeight="1" x14ac:dyDescent="0.15">
      <c r="A31" s="69" t="s">
        <v>229</v>
      </c>
      <c r="B31" s="62" t="s">
        <v>131</v>
      </c>
      <c r="C31" s="62" t="s">
        <v>131</v>
      </c>
      <c r="D31" s="62" t="s">
        <v>131</v>
      </c>
      <c r="E31" s="62" t="s">
        <v>131</v>
      </c>
      <c r="F31" s="62" t="s">
        <v>131</v>
      </c>
      <c r="G31" s="62" t="s">
        <v>131</v>
      </c>
      <c r="H31" s="62" t="s">
        <v>131</v>
      </c>
      <c r="I31" s="62" t="s">
        <v>131</v>
      </c>
      <c r="J31" s="62" t="s">
        <v>131</v>
      </c>
      <c r="K31" s="62" t="s">
        <v>131</v>
      </c>
      <c r="L31" s="62" t="s">
        <v>131</v>
      </c>
      <c r="M31" s="62" t="s">
        <v>131</v>
      </c>
      <c r="N31" s="62" t="s">
        <v>131</v>
      </c>
      <c r="O31" s="62" t="s">
        <v>131</v>
      </c>
      <c r="P31" s="62" t="s">
        <v>131</v>
      </c>
      <c r="Q31" s="62" t="s">
        <v>131</v>
      </c>
      <c r="R31" s="62" t="s">
        <v>131</v>
      </c>
      <c r="S31" s="62" t="s">
        <v>131</v>
      </c>
      <c r="T31" s="62" t="s">
        <v>131</v>
      </c>
      <c r="U31" s="62" t="s">
        <v>131</v>
      </c>
      <c r="V31" s="62" t="s">
        <v>131</v>
      </c>
      <c r="W31" s="62" t="s">
        <v>131</v>
      </c>
      <c r="X31" s="62" t="s">
        <v>131</v>
      </c>
      <c r="Y31" s="62" t="s">
        <v>131</v>
      </c>
      <c r="Z31" s="62" t="s">
        <v>131</v>
      </c>
      <c r="AA31" s="62" t="s">
        <v>131</v>
      </c>
      <c r="AB31" s="62" t="s">
        <v>131</v>
      </c>
      <c r="AC31" s="62" t="s">
        <v>131</v>
      </c>
      <c r="AD31" s="70" t="s">
        <v>131</v>
      </c>
    </row>
    <row r="32" spans="1:30" ht="18" customHeight="1" x14ac:dyDescent="0.15">
      <c r="A32" s="69" t="s">
        <v>230</v>
      </c>
      <c r="B32" s="62">
        <v>22500</v>
      </c>
      <c r="C32" s="62">
        <v>22500</v>
      </c>
      <c r="D32" s="62" t="s">
        <v>131</v>
      </c>
      <c r="E32" s="62">
        <v>22500</v>
      </c>
      <c r="F32" s="62" t="s">
        <v>131</v>
      </c>
      <c r="G32" s="62" t="s">
        <v>131</v>
      </c>
      <c r="H32" s="62" t="s">
        <v>131</v>
      </c>
      <c r="I32" s="62" t="s">
        <v>131</v>
      </c>
      <c r="J32" s="62" t="s">
        <v>131</v>
      </c>
      <c r="K32" s="62" t="s">
        <v>131</v>
      </c>
      <c r="L32" s="62" t="s">
        <v>131</v>
      </c>
      <c r="M32" s="62">
        <v>22500</v>
      </c>
      <c r="N32" s="62" t="s">
        <v>131</v>
      </c>
      <c r="O32" s="62" t="s">
        <v>131</v>
      </c>
      <c r="P32" s="62">
        <v>22500</v>
      </c>
      <c r="Q32" s="62" t="s">
        <v>131</v>
      </c>
      <c r="R32" s="62" t="s">
        <v>131</v>
      </c>
      <c r="S32" s="62" t="s">
        <v>131</v>
      </c>
      <c r="T32" s="62" t="s">
        <v>131</v>
      </c>
      <c r="U32" s="62" t="s">
        <v>131</v>
      </c>
      <c r="V32" s="62" t="s">
        <v>131</v>
      </c>
      <c r="W32" s="62" t="s">
        <v>131</v>
      </c>
      <c r="X32" s="62" t="s">
        <v>131</v>
      </c>
      <c r="Y32" s="62" t="s">
        <v>131</v>
      </c>
      <c r="Z32" s="62" t="s">
        <v>131</v>
      </c>
      <c r="AA32" s="62">
        <v>22500</v>
      </c>
      <c r="AB32" s="62" t="s">
        <v>131</v>
      </c>
      <c r="AC32" s="62">
        <v>-22500</v>
      </c>
      <c r="AD32" s="70" t="s">
        <v>131</v>
      </c>
    </row>
    <row r="33" spans="1:30" ht="18" customHeight="1" x14ac:dyDescent="0.15">
      <c r="A33" s="69" t="s">
        <v>153</v>
      </c>
      <c r="B33" s="62" t="s">
        <v>131</v>
      </c>
      <c r="C33" s="62" t="s">
        <v>131</v>
      </c>
      <c r="D33" s="62" t="s">
        <v>131</v>
      </c>
      <c r="E33" s="62" t="s">
        <v>131</v>
      </c>
      <c r="F33" s="62" t="s">
        <v>131</v>
      </c>
      <c r="G33" s="62" t="s">
        <v>131</v>
      </c>
      <c r="H33" s="62" t="s">
        <v>131</v>
      </c>
      <c r="I33" s="62" t="s">
        <v>131</v>
      </c>
      <c r="J33" s="62" t="s">
        <v>131</v>
      </c>
      <c r="K33" s="62">
        <v>726</v>
      </c>
      <c r="L33" s="62">
        <v>683</v>
      </c>
      <c r="M33" s="62">
        <v>1409</v>
      </c>
      <c r="N33" s="62" t="s">
        <v>131</v>
      </c>
      <c r="O33" s="62" t="s">
        <v>131</v>
      </c>
      <c r="P33" s="62">
        <v>1409</v>
      </c>
      <c r="Q33" s="62" t="s">
        <v>131</v>
      </c>
      <c r="R33" s="62" t="s">
        <v>131</v>
      </c>
      <c r="S33" s="62" t="s">
        <v>131</v>
      </c>
      <c r="T33" s="62" t="s">
        <v>131</v>
      </c>
      <c r="U33" s="62" t="s">
        <v>131</v>
      </c>
      <c r="V33" s="62" t="s">
        <v>131</v>
      </c>
      <c r="W33" s="62" t="s">
        <v>131</v>
      </c>
      <c r="X33" s="62" t="s">
        <v>131</v>
      </c>
      <c r="Y33" s="62" t="s">
        <v>131</v>
      </c>
      <c r="Z33" s="62" t="s">
        <v>131</v>
      </c>
      <c r="AA33" s="62">
        <v>1409</v>
      </c>
      <c r="AB33" s="62" t="s">
        <v>131</v>
      </c>
      <c r="AC33" s="62" t="s">
        <v>131</v>
      </c>
      <c r="AD33" s="70">
        <v>1409</v>
      </c>
    </row>
    <row r="34" spans="1:30" ht="18" customHeight="1" x14ac:dyDescent="0.15">
      <c r="A34" s="69" t="s">
        <v>231</v>
      </c>
      <c r="B34" s="62">
        <v>137039</v>
      </c>
      <c r="C34" s="62">
        <v>137039</v>
      </c>
      <c r="D34" s="62" t="s">
        <v>131</v>
      </c>
      <c r="E34" s="62">
        <v>137039</v>
      </c>
      <c r="F34" s="62" t="s">
        <v>131</v>
      </c>
      <c r="G34" s="62" t="s">
        <v>131</v>
      </c>
      <c r="H34" s="62" t="s">
        <v>131</v>
      </c>
      <c r="I34" s="62" t="s">
        <v>131</v>
      </c>
      <c r="J34" s="62" t="s">
        <v>131</v>
      </c>
      <c r="K34" s="62">
        <v>74</v>
      </c>
      <c r="L34" s="62">
        <v>67</v>
      </c>
      <c r="M34" s="62">
        <v>137179</v>
      </c>
      <c r="N34" s="62" t="s">
        <v>131</v>
      </c>
      <c r="O34" s="62">
        <v>-134407</v>
      </c>
      <c r="P34" s="62">
        <v>2772</v>
      </c>
      <c r="Q34" s="62" t="s">
        <v>131</v>
      </c>
      <c r="R34" s="62" t="s">
        <v>131</v>
      </c>
      <c r="S34" s="62" t="s">
        <v>131</v>
      </c>
      <c r="T34" s="62">
        <v>3</v>
      </c>
      <c r="U34" s="62">
        <v>111</v>
      </c>
      <c r="V34" s="62" t="s">
        <v>131</v>
      </c>
      <c r="W34" s="62" t="s">
        <v>131</v>
      </c>
      <c r="X34" s="62" t="s">
        <v>131</v>
      </c>
      <c r="Y34" s="62" t="s">
        <v>131</v>
      </c>
      <c r="Z34" s="62" t="s">
        <v>131</v>
      </c>
      <c r="AA34" s="62">
        <v>2886</v>
      </c>
      <c r="AB34" s="62" t="s">
        <v>131</v>
      </c>
      <c r="AC34" s="62" t="s">
        <v>131</v>
      </c>
      <c r="AD34" s="70">
        <v>2886</v>
      </c>
    </row>
    <row r="35" spans="1:30" ht="18" customHeight="1" x14ac:dyDescent="0.15">
      <c r="A35" s="69" t="s">
        <v>232</v>
      </c>
      <c r="B35" s="62">
        <v>2632</v>
      </c>
      <c r="C35" s="62">
        <v>2632</v>
      </c>
      <c r="D35" s="62" t="s">
        <v>131</v>
      </c>
      <c r="E35" s="62">
        <v>2632</v>
      </c>
      <c r="F35" s="62" t="s">
        <v>131</v>
      </c>
      <c r="G35" s="62" t="s">
        <v>131</v>
      </c>
      <c r="H35" s="62" t="s">
        <v>131</v>
      </c>
      <c r="I35" s="62" t="s">
        <v>131</v>
      </c>
      <c r="J35" s="62" t="s">
        <v>131</v>
      </c>
      <c r="K35" s="62" t="s">
        <v>131</v>
      </c>
      <c r="L35" s="62" t="s">
        <v>131</v>
      </c>
      <c r="M35" s="62">
        <v>2632</v>
      </c>
      <c r="N35" s="62" t="s">
        <v>131</v>
      </c>
      <c r="O35" s="62" t="s">
        <v>131</v>
      </c>
      <c r="P35" s="62">
        <v>2632</v>
      </c>
      <c r="Q35" s="62" t="s">
        <v>131</v>
      </c>
      <c r="R35" s="62" t="s">
        <v>131</v>
      </c>
      <c r="S35" s="62" t="s">
        <v>131</v>
      </c>
      <c r="T35" s="62">
        <v>3</v>
      </c>
      <c r="U35" s="62">
        <v>111</v>
      </c>
      <c r="V35" s="62" t="s">
        <v>131</v>
      </c>
      <c r="W35" s="62" t="s">
        <v>131</v>
      </c>
      <c r="X35" s="62" t="s">
        <v>131</v>
      </c>
      <c r="Y35" s="62" t="s">
        <v>131</v>
      </c>
      <c r="Z35" s="62" t="s">
        <v>131</v>
      </c>
      <c r="AA35" s="62">
        <v>2746</v>
      </c>
      <c r="AB35" s="62" t="s">
        <v>131</v>
      </c>
      <c r="AC35" s="62" t="s">
        <v>131</v>
      </c>
      <c r="AD35" s="70">
        <v>2746</v>
      </c>
    </row>
    <row r="36" spans="1:30" ht="18" customHeight="1" x14ac:dyDescent="0.15">
      <c r="A36" s="69" t="s">
        <v>153</v>
      </c>
      <c r="B36" s="62">
        <v>134407</v>
      </c>
      <c r="C36" s="62">
        <v>134407</v>
      </c>
      <c r="D36" s="62" t="s">
        <v>131</v>
      </c>
      <c r="E36" s="62">
        <v>134407</v>
      </c>
      <c r="F36" s="62" t="s">
        <v>131</v>
      </c>
      <c r="G36" s="62" t="s">
        <v>131</v>
      </c>
      <c r="H36" s="62" t="s">
        <v>131</v>
      </c>
      <c r="I36" s="62" t="s">
        <v>131</v>
      </c>
      <c r="J36" s="62" t="s">
        <v>131</v>
      </c>
      <c r="K36" s="62">
        <v>74</v>
      </c>
      <c r="L36" s="62">
        <v>67</v>
      </c>
      <c r="M36" s="62">
        <v>134547</v>
      </c>
      <c r="N36" s="62" t="s">
        <v>131</v>
      </c>
      <c r="O36" s="62">
        <v>-134407</v>
      </c>
      <c r="P36" s="62">
        <v>140</v>
      </c>
      <c r="Q36" s="62" t="s">
        <v>131</v>
      </c>
      <c r="R36" s="62" t="s">
        <v>131</v>
      </c>
      <c r="S36" s="62" t="s">
        <v>131</v>
      </c>
      <c r="T36" s="62" t="s">
        <v>131</v>
      </c>
      <c r="U36" s="62" t="s">
        <v>131</v>
      </c>
      <c r="V36" s="62" t="s">
        <v>131</v>
      </c>
      <c r="W36" s="62" t="s">
        <v>131</v>
      </c>
      <c r="X36" s="62" t="s">
        <v>131</v>
      </c>
      <c r="Y36" s="62" t="s">
        <v>131</v>
      </c>
      <c r="Z36" s="62" t="s">
        <v>131</v>
      </c>
      <c r="AA36" s="62">
        <v>140</v>
      </c>
      <c r="AB36" s="62" t="s">
        <v>131</v>
      </c>
      <c r="AC36" s="62" t="s">
        <v>131</v>
      </c>
      <c r="AD36" s="70">
        <v>140</v>
      </c>
    </row>
    <row r="37" spans="1:30" ht="18" customHeight="1" thickBot="1" x14ac:dyDescent="0.2">
      <c r="A37" s="71" t="s">
        <v>130</v>
      </c>
      <c r="B37" s="72">
        <v>5935803</v>
      </c>
      <c r="C37" s="72">
        <v>5935803</v>
      </c>
      <c r="D37" s="72" t="s">
        <v>131</v>
      </c>
      <c r="E37" s="72">
        <v>5935803</v>
      </c>
      <c r="F37" s="72">
        <v>1690383</v>
      </c>
      <c r="G37" s="72">
        <v>170670</v>
      </c>
      <c r="H37" s="72">
        <v>1795226</v>
      </c>
      <c r="I37" s="72">
        <v>197177</v>
      </c>
      <c r="J37" s="72">
        <v>215151</v>
      </c>
      <c r="K37" s="72">
        <v>-32212</v>
      </c>
      <c r="L37" s="72">
        <v>206254</v>
      </c>
      <c r="M37" s="72">
        <v>10178452</v>
      </c>
      <c r="N37" s="72" t="s">
        <v>131</v>
      </c>
      <c r="O37" s="72">
        <v>-867938</v>
      </c>
      <c r="P37" s="72">
        <v>9310515</v>
      </c>
      <c r="Q37" s="72">
        <v>10011</v>
      </c>
      <c r="R37" s="72" t="s">
        <v>131</v>
      </c>
      <c r="S37" s="72">
        <v>-86</v>
      </c>
      <c r="T37" s="72">
        <v>116250</v>
      </c>
      <c r="U37" s="72">
        <v>289223</v>
      </c>
      <c r="V37" s="72">
        <v>23977</v>
      </c>
      <c r="W37" s="72">
        <v>2133906</v>
      </c>
      <c r="X37" s="72">
        <v>24810</v>
      </c>
      <c r="Y37" s="72">
        <v>-22653</v>
      </c>
      <c r="Z37" s="72">
        <v>141832</v>
      </c>
      <c r="AA37" s="72">
        <v>12027786</v>
      </c>
      <c r="AB37" s="72" t="s">
        <v>131</v>
      </c>
      <c r="AC37" s="72">
        <v>-819873</v>
      </c>
      <c r="AD37" s="73">
        <v>11207913</v>
      </c>
    </row>
    <row r="38" spans="1:30" ht="18" customHeight="1" x14ac:dyDescent="0.15"/>
    <row r="39" spans="1:30" ht="18" customHeight="1" x14ac:dyDescent="0.15"/>
  </sheetData>
  <phoneticPr fontId="2"/>
  <pageMargins left="0.78740157480314965" right="0.39370078740157483" top="0.59055118110236227" bottom="0.39370078740157483" header="0.19685039370078741" footer="0.19685039370078741"/>
  <pageSetup paperSize="9" scale="40" orientation="landscape" r:id="rId1"/>
  <colBreaks count="1" manualBreakCount="1">
    <brk id="16"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21"/>
  <sheetViews>
    <sheetView workbookViewId="0"/>
  </sheetViews>
  <sheetFormatPr defaultColWidth="8.875" defaultRowHeight="11.25" x14ac:dyDescent="0.15"/>
  <cols>
    <col min="1" max="1" width="44.875" style="64" customWidth="1"/>
    <col min="2" max="29" width="16.25" style="64" customWidth="1"/>
    <col min="30" max="30" width="19.625" style="64" customWidth="1"/>
    <col min="31" max="16384" width="8.875" style="64"/>
  </cols>
  <sheetData>
    <row r="1" spans="1:30" ht="21.75" thickBot="1" x14ac:dyDescent="0.2">
      <c r="A1" s="63" t="s">
        <v>345</v>
      </c>
      <c r="B1" s="35"/>
      <c r="D1" s="35"/>
      <c r="F1" s="35"/>
      <c r="P1" s="65" t="s">
        <v>693</v>
      </c>
      <c r="AD1" s="65" t="s">
        <v>693</v>
      </c>
    </row>
    <row r="2" spans="1:30" ht="20.100000000000001" customHeight="1" thickBot="1" x14ac:dyDescent="0.2">
      <c r="A2" s="58" t="s">
        <v>377</v>
      </c>
      <c r="B2" s="51" t="s">
        <v>115</v>
      </c>
      <c r="C2" s="52" t="s">
        <v>346</v>
      </c>
      <c r="D2" s="52" t="s">
        <v>347</v>
      </c>
      <c r="E2" s="52" t="s">
        <v>348</v>
      </c>
      <c r="F2" s="52" t="s">
        <v>349</v>
      </c>
      <c r="G2" s="52" t="s">
        <v>350</v>
      </c>
      <c r="H2" s="52" t="s">
        <v>351</v>
      </c>
      <c r="I2" s="52" t="s">
        <v>352</v>
      </c>
      <c r="J2" s="52" t="s">
        <v>353</v>
      </c>
      <c r="K2" s="52" t="s">
        <v>354</v>
      </c>
      <c r="L2" s="52" t="s">
        <v>355</v>
      </c>
      <c r="M2" s="52" t="s">
        <v>356</v>
      </c>
      <c r="N2" s="52" t="s">
        <v>357</v>
      </c>
      <c r="O2" s="52" t="s">
        <v>358</v>
      </c>
      <c r="P2" s="52" t="s">
        <v>359</v>
      </c>
      <c r="Q2" s="52" t="s">
        <v>360</v>
      </c>
      <c r="R2" s="52" t="s">
        <v>361</v>
      </c>
      <c r="S2" s="52" t="s">
        <v>362</v>
      </c>
      <c r="T2" s="52" t="s">
        <v>363</v>
      </c>
      <c r="U2" s="52" t="s">
        <v>364</v>
      </c>
      <c r="V2" s="52" t="s">
        <v>365</v>
      </c>
      <c r="W2" s="52" t="s">
        <v>366</v>
      </c>
      <c r="X2" s="52" t="s">
        <v>367</v>
      </c>
      <c r="Y2" s="52" t="s">
        <v>368</v>
      </c>
      <c r="Z2" s="52" t="s">
        <v>608</v>
      </c>
      <c r="AA2" s="52" t="s">
        <v>369</v>
      </c>
      <c r="AB2" s="52" t="s">
        <v>370</v>
      </c>
      <c r="AC2" s="52" t="s">
        <v>371</v>
      </c>
      <c r="AD2" s="53" t="s">
        <v>372</v>
      </c>
    </row>
    <row r="3" spans="1:30" ht="21.75" customHeight="1" x14ac:dyDescent="0.15">
      <c r="A3" s="66" t="s">
        <v>235</v>
      </c>
      <c r="B3" s="67">
        <v>7244587</v>
      </c>
      <c r="C3" s="67">
        <v>7244587</v>
      </c>
      <c r="D3" s="67" t="s">
        <v>131</v>
      </c>
      <c r="E3" s="67">
        <v>7244587</v>
      </c>
      <c r="F3" s="67">
        <v>672099</v>
      </c>
      <c r="G3" s="67">
        <v>3642</v>
      </c>
      <c r="H3" s="67">
        <v>365332</v>
      </c>
      <c r="I3" s="67">
        <v>2281789</v>
      </c>
      <c r="J3" s="67">
        <v>549960</v>
      </c>
      <c r="K3" s="67">
        <v>1688789</v>
      </c>
      <c r="L3" s="67">
        <v>334102</v>
      </c>
      <c r="M3" s="67">
        <v>13140300</v>
      </c>
      <c r="N3" s="67" t="s">
        <v>131</v>
      </c>
      <c r="O3" s="67">
        <v>-583763</v>
      </c>
      <c r="P3" s="67">
        <v>12556537</v>
      </c>
      <c r="Q3" s="67">
        <v>36733</v>
      </c>
      <c r="R3" s="67" t="s">
        <v>131</v>
      </c>
      <c r="S3" s="67">
        <v>7433</v>
      </c>
      <c r="T3" s="67">
        <v>323484</v>
      </c>
      <c r="U3" s="67">
        <v>-106514</v>
      </c>
      <c r="V3" s="67">
        <v>16894</v>
      </c>
      <c r="W3" s="67">
        <v>136826</v>
      </c>
      <c r="X3" s="67">
        <v>170971</v>
      </c>
      <c r="Y3" s="67">
        <v>806341</v>
      </c>
      <c r="Z3" s="67">
        <v>204567</v>
      </c>
      <c r="AA3" s="67">
        <v>14153273</v>
      </c>
      <c r="AB3" s="67" t="s">
        <v>131</v>
      </c>
      <c r="AC3" s="67">
        <v>-153301</v>
      </c>
      <c r="AD3" s="68">
        <v>13999972</v>
      </c>
    </row>
    <row r="4" spans="1:30" ht="21.75" customHeight="1" x14ac:dyDescent="0.15">
      <c r="A4" s="69" t="s">
        <v>236</v>
      </c>
      <c r="B4" s="62">
        <v>-5935803</v>
      </c>
      <c r="C4" s="62">
        <v>-5935803</v>
      </c>
      <c r="D4" s="62" t="s">
        <v>131</v>
      </c>
      <c r="E4" s="62">
        <v>-5935803</v>
      </c>
      <c r="F4" s="62">
        <v>-1690383</v>
      </c>
      <c r="G4" s="62">
        <v>-170670</v>
      </c>
      <c r="H4" s="62">
        <v>-1795226</v>
      </c>
      <c r="I4" s="62">
        <v>-197177</v>
      </c>
      <c r="J4" s="62">
        <v>-215151</v>
      </c>
      <c r="K4" s="62">
        <v>32212</v>
      </c>
      <c r="L4" s="62">
        <v>-206254</v>
      </c>
      <c r="M4" s="62">
        <v>-10178452</v>
      </c>
      <c r="N4" s="62" t="s">
        <v>131</v>
      </c>
      <c r="O4" s="62">
        <v>867938</v>
      </c>
      <c r="P4" s="62">
        <v>-9310515</v>
      </c>
      <c r="Q4" s="62">
        <v>-10011</v>
      </c>
      <c r="R4" s="62" t="s">
        <v>131</v>
      </c>
      <c r="S4" s="62">
        <v>86</v>
      </c>
      <c r="T4" s="62">
        <v>-116250</v>
      </c>
      <c r="U4" s="62">
        <v>-289223</v>
      </c>
      <c r="V4" s="62">
        <v>-23977</v>
      </c>
      <c r="W4" s="62">
        <v>-2133906</v>
      </c>
      <c r="X4" s="62">
        <v>-24810</v>
      </c>
      <c r="Y4" s="62">
        <v>22653</v>
      </c>
      <c r="Z4" s="62">
        <v>-141832</v>
      </c>
      <c r="AA4" s="62">
        <v>-12027786</v>
      </c>
      <c r="AB4" s="62" t="s">
        <v>131</v>
      </c>
      <c r="AC4" s="62">
        <v>819873</v>
      </c>
      <c r="AD4" s="70">
        <v>-11207913</v>
      </c>
    </row>
    <row r="5" spans="1:30" ht="21.75" customHeight="1" x14ac:dyDescent="0.15">
      <c r="A5" s="69" t="s">
        <v>237</v>
      </c>
      <c r="B5" s="62">
        <v>6553163</v>
      </c>
      <c r="C5" s="62">
        <v>6553163</v>
      </c>
      <c r="D5" s="62" t="s">
        <v>131</v>
      </c>
      <c r="E5" s="62">
        <v>6553163</v>
      </c>
      <c r="F5" s="62">
        <v>1788900</v>
      </c>
      <c r="G5" s="62">
        <v>172979</v>
      </c>
      <c r="H5" s="62">
        <v>1844809</v>
      </c>
      <c r="I5" s="62">
        <v>182931</v>
      </c>
      <c r="J5" s="62">
        <v>349558</v>
      </c>
      <c r="K5" s="62">
        <v>30494</v>
      </c>
      <c r="L5" s="62">
        <v>251260</v>
      </c>
      <c r="M5" s="62">
        <v>11174094</v>
      </c>
      <c r="N5" s="62" t="s">
        <v>131</v>
      </c>
      <c r="O5" s="62">
        <v>-1002345</v>
      </c>
      <c r="P5" s="62">
        <v>10171750</v>
      </c>
      <c r="Q5" s="62">
        <v>10386</v>
      </c>
      <c r="R5" s="62" t="s">
        <v>131</v>
      </c>
      <c r="S5" s="62" t="s">
        <v>131</v>
      </c>
      <c r="T5" s="62">
        <v>69856</v>
      </c>
      <c r="U5" s="62">
        <v>262237</v>
      </c>
      <c r="V5" s="62">
        <v>21103</v>
      </c>
      <c r="W5" s="62">
        <v>2127977</v>
      </c>
      <c r="X5" s="62">
        <v>21233</v>
      </c>
      <c r="Y5" s="62">
        <v>13132</v>
      </c>
      <c r="Z5" s="62">
        <v>95648</v>
      </c>
      <c r="AA5" s="62">
        <v>12793321</v>
      </c>
      <c r="AB5" s="62" t="s">
        <v>131</v>
      </c>
      <c r="AC5" s="62">
        <v>-797373</v>
      </c>
      <c r="AD5" s="70">
        <v>11995949</v>
      </c>
    </row>
    <row r="6" spans="1:30" ht="21.75" customHeight="1" x14ac:dyDescent="0.15">
      <c r="A6" s="69" t="s">
        <v>238</v>
      </c>
      <c r="B6" s="62">
        <v>4739713</v>
      </c>
      <c r="C6" s="62">
        <v>4739713</v>
      </c>
      <c r="D6" s="62" t="s">
        <v>131</v>
      </c>
      <c r="E6" s="62">
        <v>4739713</v>
      </c>
      <c r="F6" s="62">
        <v>650697</v>
      </c>
      <c r="G6" s="62">
        <v>172979</v>
      </c>
      <c r="H6" s="62">
        <v>1099997</v>
      </c>
      <c r="I6" s="62">
        <v>182931</v>
      </c>
      <c r="J6" s="62">
        <v>331387</v>
      </c>
      <c r="K6" s="62">
        <v>17699</v>
      </c>
      <c r="L6" s="62">
        <v>190681</v>
      </c>
      <c r="M6" s="62">
        <v>7386083</v>
      </c>
      <c r="N6" s="62" t="s">
        <v>131</v>
      </c>
      <c r="O6" s="62">
        <v>-998527</v>
      </c>
      <c r="P6" s="62">
        <v>6387557</v>
      </c>
      <c r="Q6" s="62">
        <v>10386</v>
      </c>
      <c r="R6" s="62" t="s">
        <v>131</v>
      </c>
      <c r="S6" s="62" t="s">
        <v>131</v>
      </c>
      <c r="T6" s="62">
        <v>69856</v>
      </c>
      <c r="U6" s="62">
        <v>261497</v>
      </c>
      <c r="V6" s="62">
        <v>17354</v>
      </c>
      <c r="W6" s="62">
        <v>1180094</v>
      </c>
      <c r="X6" s="62">
        <v>21233</v>
      </c>
      <c r="Y6" s="62">
        <v>748</v>
      </c>
      <c r="Z6" s="62">
        <v>95648</v>
      </c>
      <c r="AA6" s="62">
        <v>8044372</v>
      </c>
      <c r="AB6" s="62" t="s">
        <v>131</v>
      </c>
      <c r="AC6" s="62">
        <v>-797373</v>
      </c>
      <c r="AD6" s="70">
        <v>7246999</v>
      </c>
    </row>
    <row r="7" spans="1:30" ht="21.75" customHeight="1" x14ac:dyDescent="0.15">
      <c r="A7" s="69" t="s">
        <v>239</v>
      </c>
      <c r="B7" s="62">
        <v>1813450</v>
      </c>
      <c r="C7" s="62">
        <v>1813450</v>
      </c>
      <c r="D7" s="62" t="s">
        <v>131</v>
      </c>
      <c r="E7" s="62">
        <v>1813450</v>
      </c>
      <c r="F7" s="62">
        <v>1138204</v>
      </c>
      <c r="G7" s="62" t="s">
        <v>131</v>
      </c>
      <c r="H7" s="62">
        <v>744811</v>
      </c>
      <c r="I7" s="62" t="s">
        <v>131</v>
      </c>
      <c r="J7" s="62">
        <v>18172</v>
      </c>
      <c r="K7" s="62">
        <v>12795</v>
      </c>
      <c r="L7" s="62">
        <v>60579</v>
      </c>
      <c r="M7" s="62">
        <v>3788011</v>
      </c>
      <c r="N7" s="62" t="s">
        <v>131</v>
      </c>
      <c r="O7" s="62">
        <v>-3818</v>
      </c>
      <c r="P7" s="62">
        <v>3784193</v>
      </c>
      <c r="Q7" s="62" t="s">
        <v>131</v>
      </c>
      <c r="R7" s="62" t="s">
        <v>131</v>
      </c>
      <c r="S7" s="62" t="s">
        <v>131</v>
      </c>
      <c r="T7" s="62" t="s">
        <v>131</v>
      </c>
      <c r="U7" s="62">
        <v>740</v>
      </c>
      <c r="V7" s="62">
        <v>3749</v>
      </c>
      <c r="W7" s="62">
        <v>947884</v>
      </c>
      <c r="X7" s="62" t="s">
        <v>131</v>
      </c>
      <c r="Y7" s="62">
        <v>12384</v>
      </c>
      <c r="Z7" s="62" t="s">
        <v>131</v>
      </c>
      <c r="AA7" s="62">
        <v>4748950</v>
      </c>
      <c r="AB7" s="62" t="s">
        <v>131</v>
      </c>
      <c r="AC7" s="62" t="s">
        <v>131</v>
      </c>
      <c r="AD7" s="70">
        <v>4748950</v>
      </c>
    </row>
    <row r="8" spans="1:30" ht="21.75" customHeight="1" x14ac:dyDescent="0.15">
      <c r="A8" s="69" t="s">
        <v>240</v>
      </c>
      <c r="B8" s="62">
        <v>617360</v>
      </c>
      <c r="C8" s="62">
        <v>617360</v>
      </c>
      <c r="D8" s="62" t="s">
        <v>131</v>
      </c>
      <c r="E8" s="62">
        <v>617360</v>
      </c>
      <c r="F8" s="62">
        <v>98517</v>
      </c>
      <c r="G8" s="62">
        <v>2309</v>
      </c>
      <c r="H8" s="62">
        <v>49583</v>
      </c>
      <c r="I8" s="62">
        <v>-14246</v>
      </c>
      <c r="J8" s="62">
        <v>134407</v>
      </c>
      <c r="K8" s="62">
        <v>62706</v>
      </c>
      <c r="L8" s="62">
        <v>45007</v>
      </c>
      <c r="M8" s="62">
        <v>995642</v>
      </c>
      <c r="N8" s="62" t="s">
        <v>131</v>
      </c>
      <c r="O8" s="62">
        <v>-134407</v>
      </c>
      <c r="P8" s="62">
        <v>861235</v>
      </c>
      <c r="Q8" s="62">
        <v>374</v>
      </c>
      <c r="R8" s="62" t="s">
        <v>131</v>
      </c>
      <c r="S8" s="62">
        <v>86</v>
      </c>
      <c r="T8" s="62">
        <v>-46394</v>
      </c>
      <c r="U8" s="62">
        <v>-26986</v>
      </c>
      <c r="V8" s="62">
        <v>-2874</v>
      </c>
      <c r="W8" s="62">
        <v>-5928</v>
      </c>
      <c r="X8" s="62">
        <v>-3577</v>
      </c>
      <c r="Y8" s="62">
        <v>35785</v>
      </c>
      <c r="Z8" s="62">
        <v>-46185</v>
      </c>
      <c r="AA8" s="62">
        <v>765536</v>
      </c>
      <c r="AB8" s="62" t="s">
        <v>131</v>
      </c>
      <c r="AC8" s="62">
        <v>22500</v>
      </c>
      <c r="AD8" s="70">
        <v>788036</v>
      </c>
    </row>
    <row r="9" spans="1:30" ht="21.75" customHeight="1" x14ac:dyDescent="0.15">
      <c r="A9" s="69" t="s">
        <v>241</v>
      </c>
      <c r="B9" s="62" t="s">
        <v>131</v>
      </c>
      <c r="C9" s="62" t="s">
        <v>131</v>
      </c>
      <c r="D9" s="62" t="s">
        <v>131</v>
      </c>
      <c r="E9" s="62" t="s">
        <v>131</v>
      </c>
      <c r="F9" s="62" t="s">
        <v>131</v>
      </c>
      <c r="G9" s="62" t="s">
        <v>131</v>
      </c>
      <c r="H9" s="62" t="s">
        <v>131</v>
      </c>
      <c r="I9" s="62" t="s">
        <v>131</v>
      </c>
      <c r="J9" s="62" t="s">
        <v>131</v>
      </c>
      <c r="K9" s="62" t="s">
        <v>131</v>
      </c>
      <c r="L9" s="62" t="s">
        <v>131</v>
      </c>
      <c r="M9" s="62" t="s">
        <v>131</v>
      </c>
      <c r="N9" s="62" t="s">
        <v>131</v>
      </c>
      <c r="O9" s="62" t="s">
        <v>131</v>
      </c>
      <c r="P9" s="62" t="s">
        <v>131</v>
      </c>
      <c r="Q9" s="62" t="s">
        <v>131</v>
      </c>
      <c r="R9" s="62" t="s">
        <v>131</v>
      </c>
      <c r="S9" s="62" t="s">
        <v>131</v>
      </c>
      <c r="T9" s="62" t="s">
        <v>131</v>
      </c>
      <c r="U9" s="62" t="s">
        <v>131</v>
      </c>
      <c r="V9" s="62" t="s">
        <v>131</v>
      </c>
      <c r="W9" s="62" t="s">
        <v>131</v>
      </c>
      <c r="X9" s="62" t="s">
        <v>131</v>
      </c>
      <c r="Y9" s="62" t="s">
        <v>131</v>
      </c>
      <c r="Z9" s="62" t="s">
        <v>131</v>
      </c>
      <c r="AA9" s="62" t="s">
        <v>131</v>
      </c>
      <c r="AB9" s="62" t="s">
        <v>131</v>
      </c>
      <c r="AC9" s="62" t="s">
        <v>131</v>
      </c>
      <c r="AD9" s="70" t="s">
        <v>131</v>
      </c>
    </row>
    <row r="10" spans="1:30" ht="21.75" customHeight="1" x14ac:dyDescent="0.15">
      <c r="A10" s="69" t="s">
        <v>242</v>
      </c>
      <c r="B10" s="62" t="s">
        <v>131</v>
      </c>
      <c r="C10" s="62" t="s">
        <v>131</v>
      </c>
      <c r="D10" s="62" t="s">
        <v>131</v>
      </c>
      <c r="E10" s="62" t="s">
        <v>131</v>
      </c>
      <c r="F10" s="62" t="s">
        <v>131</v>
      </c>
      <c r="G10" s="62" t="s">
        <v>131</v>
      </c>
      <c r="H10" s="62" t="s">
        <v>131</v>
      </c>
      <c r="I10" s="62" t="s">
        <v>131</v>
      </c>
      <c r="J10" s="62" t="s">
        <v>131</v>
      </c>
      <c r="K10" s="62" t="s">
        <v>131</v>
      </c>
      <c r="L10" s="62" t="s">
        <v>131</v>
      </c>
      <c r="M10" s="62" t="s">
        <v>131</v>
      </c>
      <c r="N10" s="62" t="s">
        <v>131</v>
      </c>
      <c r="O10" s="62" t="s">
        <v>131</v>
      </c>
      <c r="P10" s="62" t="s">
        <v>131</v>
      </c>
      <c r="Q10" s="62" t="s">
        <v>131</v>
      </c>
      <c r="R10" s="62" t="s">
        <v>131</v>
      </c>
      <c r="S10" s="62" t="s">
        <v>131</v>
      </c>
      <c r="T10" s="62" t="s">
        <v>131</v>
      </c>
      <c r="U10" s="62" t="s">
        <v>131</v>
      </c>
      <c r="V10" s="62" t="s">
        <v>131</v>
      </c>
      <c r="W10" s="62" t="s">
        <v>131</v>
      </c>
      <c r="X10" s="62" t="s">
        <v>131</v>
      </c>
      <c r="Y10" s="62" t="s">
        <v>131</v>
      </c>
      <c r="Z10" s="62" t="s">
        <v>131</v>
      </c>
      <c r="AA10" s="62" t="s">
        <v>131</v>
      </c>
      <c r="AB10" s="62" t="s">
        <v>131</v>
      </c>
      <c r="AC10" s="62" t="s">
        <v>131</v>
      </c>
      <c r="AD10" s="70" t="s">
        <v>131</v>
      </c>
    </row>
    <row r="11" spans="1:30" ht="21.75" customHeight="1" x14ac:dyDescent="0.15">
      <c r="A11" s="69" t="s">
        <v>243</v>
      </c>
      <c r="B11" s="62" t="s">
        <v>131</v>
      </c>
      <c r="C11" s="62" t="s">
        <v>131</v>
      </c>
      <c r="D11" s="62" t="s">
        <v>131</v>
      </c>
      <c r="E11" s="62" t="s">
        <v>131</v>
      </c>
      <c r="F11" s="62" t="s">
        <v>131</v>
      </c>
      <c r="G11" s="62" t="s">
        <v>131</v>
      </c>
      <c r="H11" s="62" t="s">
        <v>131</v>
      </c>
      <c r="I11" s="62" t="s">
        <v>131</v>
      </c>
      <c r="J11" s="62" t="s">
        <v>131</v>
      </c>
      <c r="K11" s="62" t="s">
        <v>131</v>
      </c>
      <c r="L11" s="62" t="s">
        <v>131</v>
      </c>
      <c r="M11" s="62" t="s">
        <v>131</v>
      </c>
      <c r="N11" s="62" t="s">
        <v>131</v>
      </c>
      <c r="O11" s="62" t="s">
        <v>131</v>
      </c>
      <c r="P11" s="62" t="s">
        <v>131</v>
      </c>
      <c r="Q11" s="62" t="s">
        <v>131</v>
      </c>
      <c r="R11" s="62" t="s">
        <v>131</v>
      </c>
      <c r="S11" s="62" t="s">
        <v>131</v>
      </c>
      <c r="T11" s="62" t="s">
        <v>131</v>
      </c>
      <c r="U11" s="62" t="s">
        <v>131</v>
      </c>
      <c r="V11" s="62" t="s">
        <v>131</v>
      </c>
      <c r="W11" s="62" t="s">
        <v>131</v>
      </c>
      <c r="X11" s="62" t="s">
        <v>131</v>
      </c>
      <c r="Y11" s="62" t="s">
        <v>131</v>
      </c>
      <c r="Z11" s="62" t="s">
        <v>131</v>
      </c>
      <c r="AA11" s="62" t="s">
        <v>131</v>
      </c>
      <c r="AB11" s="62" t="s">
        <v>131</v>
      </c>
      <c r="AC11" s="62" t="s">
        <v>131</v>
      </c>
      <c r="AD11" s="70" t="s">
        <v>131</v>
      </c>
    </row>
    <row r="12" spans="1:30" ht="21.75" customHeight="1" x14ac:dyDescent="0.15">
      <c r="A12" s="69" t="s">
        <v>244</v>
      </c>
      <c r="B12" s="62" t="s">
        <v>131</v>
      </c>
      <c r="C12" s="62" t="s">
        <v>131</v>
      </c>
      <c r="D12" s="62" t="s">
        <v>131</v>
      </c>
      <c r="E12" s="62" t="s">
        <v>131</v>
      </c>
      <c r="F12" s="62" t="s">
        <v>131</v>
      </c>
      <c r="G12" s="62" t="s">
        <v>131</v>
      </c>
      <c r="H12" s="62" t="s">
        <v>131</v>
      </c>
      <c r="I12" s="62" t="s">
        <v>131</v>
      </c>
      <c r="J12" s="62" t="s">
        <v>131</v>
      </c>
      <c r="K12" s="62" t="s">
        <v>131</v>
      </c>
      <c r="L12" s="62" t="s">
        <v>131</v>
      </c>
      <c r="M12" s="62" t="s">
        <v>131</v>
      </c>
      <c r="N12" s="62" t="s">
        <v>131</v>
      </c>
      <c r="O12" s="62" t="s">
        <v>131</v>
      </c>
      <c r="P12" s="62" t="s">
        <v>131</v>
      </c>
      <c r="Q12" s="62" t="s">
        <v>131</v>
      </c>
      <c r="R12" s="62" t="s">
        <v>131</v>
      </c>
      <c r="S12" s="62" t="s">
        <v>131</v>
      </c>
      <c r="T12" s="62" t="s">
        <v>131</v>
      </c>
      <c r="U12" s="62" t="s">
        <v>131</v>
      </c>
      <c r="V12" s="62" t="s">
        <v>131</v>
      </c>
      <c r="W12" s="62" t="s">
        <v>131</v>
      </c>
      <c r="X12" s="62" t="s">
        <v>131</v>
      </c>
      <c r="Y12" s="62" t="s">
        <v>131</v>
      </c>
      <c r="Z12" s="62" t="s">
        <v>131</v>
      </c>
      <c r="AA12" s="62" t="s">
        <v>131</v>
      </c>
      <c r="AB12" s="62" t="s">
        <v>131</v>
      </c>
      <c r="AC12" s="62" t="s">
        <v>131</v>
      </c>
      <c r="AD12" s="70" t="s">
        <v>131</v>
      </c>
    </row>
    <row r="13" spans="1:30" ht="21.75" customHeight="1" x14ac:dyDescent="0.15">
      <c r="A13" s="69" t="s">
        <v>245</v>
      </c>
      <c r="B13" s="62" t="s">
        <v>131</v>
      </c>
      <c r="C13" s="62" t="s">
        <v>131</v>
      </c>
      <c r="D13" s="62" t="s">
        <v>131</v>
      </c>
      <c r="E13" s="62" t="s">
        <v>131</v>
      </c>
      <c r="F13" s="62" t="s">
        <v>131</v>
      </c>
      <c r="G13" s="62" t="s">
        <v>131</v>
      </c>
      <c r="H13" s="62" t="s">
        <v>131</v>
      </c>
      <c r="I13" s="62" t="s">
        <v>131</v>
      </c>
      <c r="J13" s="62" t="s">
        <v>131</v>
      </c>
      <c r="K13" s="62" t="s">
        <v>131</v>
      </c>
      <c r="L13" s="62" t="s">
        <v>131</v>
      </c>
      <c r="M13" s="62" t="s">
        <v>131</v>
      </c>
      <c r="N13" s="62" t="s">
        <v>131</v>
      </c>
      <c r="O13" s="62" t="s">
        <v>131</v>
      </c>
      <c r="P13" s="62" t="s">
        <v>131</v>
      </c>
      <c r="Q13" s="62" t="s">
        <v>131</v>
      </c>
      <c r="R13" s="62" t="s">
        <v>131</v>
      </c>
      <c r="S13" s="62" t="s">
        <v>131</v>
      </c>
      <c r="T13" s="62" t="s">
        <v>131</v>
      </c>
      <c r="U13" s="62" t="s">
        <v>131</v>
      </c>
      <c r="V13" s="62" t="s">
        <v>131</v>
      </c>
      <c r="W13" s="62" t="s">
        <v>131</v>
      </c>
      <c r="X13" s="62" t="s">
        <v>131</v>
      </c>
      <c r="Y13" s="62" t="s">
        <v>131</v>
      </c>
      <c r="Z13" s="62" t="s">
        <v>131</v>
      </c>
      <c r="AA13" s="62" t="s">
        <v>131</v>
      </c>
      <c r="AB13" s="62" t="s">
        <v>131</v>
      </c>
      <c r="AC13" s="62" t="s">
        <v>131</v>
      </c>
      <c r="AD13" s="70" t="s">
        <v>131</v>
      </c>
    </row>
    <row r="14" spans="1:30" ht="21.75" customHeight="1" x14ac:dyDescent="0.15">
      <c r="A14" s="69" t="s">
        <v>246</v>
      </c>
      <c r="B14" s="62">
        <v>-759</v>
      </c>
      <c r="C14" s="62">
        <v>-759</v>
      </c>
      <c r="D14" s="62" t="s">
        <v>131</v>
      </c>
      <c r="E14" s="62">
        <v>-759</v>
      </c>
      <c r="F14" s="62" t="s">
        <v>131</v>
      </c>
      <c r="G14" s="62" t="s">
        <v>131</v>
      </c>
      <c r="H14" s="62" t="s">
        <v>131</v>
      </c>
      <c r="I14" s="62" t="s">
        <v>131</v>
      </c>
      <c r="J14" s="62" t="s">
        <v>131</v>
      </c>
      <c r="K14" s="62" t="s">
        <v>131</v>
      </c>
      <c r="L14" s="62" t="s">
        <v>131</v>
      </c>
      <c r="M14" s="62">
        <v>-759</v>
      </c>
      <c r="N14" s="62" t="s">
        <v>131</v>
      </c>
      <c r="O14" s="62" t="s">
        <v>131</v>
      </c>
      <c r="P14" s="62">
        <v>-759</v>
      </c>
      <c r="Q14" s="62" t="s">
        <v>131</v>
      </c>
      <c r="R14" s="62" t="s">
        <v>131</v>
      </c>
      <c r="S14" s="62" t="s">
        <v>131</v>
      </c>
      <c r="T14" s="62" t="s">
        <v>131</v>
      </c>
      <c r="U14" s="62" t="s">
        <v>131</v>
      </c>
      <c r="V14" s="62" t="s">
        <v>131</v>
      </c>
      <c r="W14" s="62" t="s">
        <v>131</v>
      </c>
      <c r="X14" s="62" t="s">
        <v>131</v>
      </c>
      <c r="Y14" s="62" t="s">
        <v>131</v>
      </c>
      <c r="Z14" s="62" t="s">
        <v>131</v>
      </c>
      <c r="AA14" s="62">
        <v>-759</v>
      </c>
      <c r="AB14" s="62" t="s">
        <v>131</v>
      </c>
      <c r="AC14" s="62" t="s">
        <v>131</v>
      </c>
      <c r="AD14" s="70">
        <v>-759</v>
      </c>
    </row>
    <row r="15" spans="1:30" ht="21.75" customHeight="1" x14ac:dyDescent="0.15">
      <c r="A15" s="69" t="s">
        <v>247</v>
      </c>
      <c r="B15" s="62">
        <v>1976</v>
      </c>
      <c r="C15" s="62">
        <v>1976</v>
      </c>
      <c r="D15" s="62" t="s">
        <v>131</v>
      </c>
      <c r="E15" s="62">
        <v>1976</v>
      </c>
      <c r="F15" s="62" t="s">
        <v>131</v>
      </c>
      <c r="G15" s="62" t="s">
        <v>131</v>
      </c>
      <c r="H15" s="62" t="s">
        <v>131</v>
      </c>
      <c r="I15" s="62">
        <v>-13</v>
      </c>
      <c r="J15" s="62" t="s">
        <v>131</v>
      </c>
      <c r="K15" s="62" t="s">
        <v>131</v>
      </c>
      <c r="L15" s="62">
        <v>975</v>
      </c>
      <c r="M15" s="62">
        <v>2938</v>
      </c>
      <c r="N15" s="62" t="s">
        <v>131</v>
      </c>
      <c r="O15" s="62" t="s">
        <v>131</v>
      </c>
      <c r="P15" s="62">
        <v>2938</v>
      </c>
      <c r="Q15" s="62" t="s">
        <v>131</v>
      </c>
      <c r="R15" s="62" t="s">
        <v>131</v>
      </c>
      <c r="S15" s="62" t="s">
        <v>131</v>
      </c>
      <c r="T15" s="62" t="s">
        <v>131</v>
      </c>
      <c r="U15" s="62">
        <v>-341</v>
      </c>
      <c r="V15" s="62" t="s">
        <v>131</v>
      </c>
      <c r="W15" s="62" t="s">
        <v>131</v>
      </c>
      <c r="X15" s="62" t="s">
        <v>131</v>
      </c>
      <c r="Y15" s="62" t="s">
        <v>131</v>
      </c>
      <c r="Z15" s="62" t="s">
        <v>131</v>
      </c>
      <c r="AA15" s="62">
        <v>2597</v>
      </c>
      <c r="AB15" s="62" t="s">
        <v>131</v>
      </c>
      <c r="AC15" s="62" t="s">
        <v>131</v>
      </c>
      <c r="AD15" s="70">
        <v>2597</v>
      </c>
    </row>
    <row r="16" spans="1:30" ht="21.75" customHeight="1" x14ac:dyDescent="0.15">
      <c r="A16" s="69" t="s">
        <v>308</v>
      </c>
      <c r="B16" s="62" t="s">
        <v>131</v>
      </c>
      <c r="C16" s="62" t="s">
        <v>131</v>
      </c>
      <c r="D16" s="62" t="s">
        <v>131</v>
      </c>
      <c r="E16" s="62" t="s">
        <v>131</v>
      </c>
      <c r="F16" s="62" t="s">
        <v>131</v>
      </c>
      <c r="G16" s="62" t="s">
        <v>131</v>
      </c>
      <c r="H16" s="62" t="s">
        <v>131</v>
      </c>
      <c r="I16" s="62" t="s">
        <v>131</v>
      </c>
      <c r="J16" s="62" t="s">
        <v>131</v>
      </c>
      <c r="K16" s="62" t="s">
        <v>131</v>
      </c>
      <c r="L16" s="62" t="s">
        <v>131</v>
      </c>
      <c r="M16" s="62" t="s">
        <v>131</v>
      </c>
      <c r="N16" s="62" t="s">
        <v>131</v>
      </c>
      <c r="O16" s="62" t="s">
        <v>131</v>
      </c>
      <c r="P16" s="62" t="s">
        <v>131</v>
      </c>
      <c r="Q16" s="62" t="s">
        <v>131</v>
      </c>
      <c r="R16" s="62" t="s">
        <v>131</v>
      </c>
      <c r="S16" s="62" t="s">
        <v>131</v>
      </c>
      <c r="T16" s="62" t="s">
        <v>131</v>
      </c>
      <c r="U16" s="62" t="s">
        <v>131</v>
      </c>
      <c r="V16" s="62" t="s">
        <v>131</v>
      </c>
      <c r="W16" s="62" t="s">
        <v>131</v>
      </c>
      <c r="X16" s="62" t="s">
        <v>131</v>
      </c>
      <c r="Y16" s="62" t="s">
        <v>131</v>
      </c>
      <c r="Z16" s="62" t="s">
        <v>131</v>
      </c>
      <c r="AA16" s="62" t="s">
        <v>131</v>
      </c>
      <c r="AB16" s="62" t="s">
        <v>131</v>
      </c>
      <c r="AC16" s="62" t="s">
        <v>131</v>
      </c>
      <c r="AD16" s="70" t="s">
        <v>131</v>
      </c>
    </row>
    <row r="17" spans="1:30" ht="21.75" customHeight="1" x14ac:dyDescent="0.15">
      <c r="A17" s="69" t="s">
        <v>309</v>
      </c>
      <c r="B17" s="62" t="s">
        <v>131</v>
      </c>
      <c r="C17" s="62" t="s">
        <v>131</v>
      </c>
      <c r="D17" s="62" t="s">
        <v>131</v>
      </c>
      <c r="E17" s="62" t="s">
        <v>131</v>
      </c>
      <c r="F17" s="62" t="s">
        <v>131</v>
      </c>
      <c r="G17" s="62" t="s">
        <v>131</v>
      </c>
      <c r="H17" s="62" t="s">
        <v>131</v>
      </c>
      <c r="I17" s="62" t="s">
        <v>131</v>
      </c>
      <c r="J17" s="62" t="s">
        <v>131</v>
      </c>
      <c r="K17" s="62" t="s">
        <v>131</v>
      </c>
      <c r="L17" s="62" t="s">
        <v>131</v>
      </c>
      <c r="M17" s="62" t="s">
        <v>131</v>
      </c>
      <c r="N17" s="62" t="s">
        <v>131</v>
      </c>
      <c r="O17" s="62" t="s">
        <v>131</v>
      </c>
      <c r="P17" s="62" t="s">
        <v>131</v>
      </c>
      <c r="Q17" s="62" t="s">
        <v>131</v>
      </c>
      <c r="R17" s="62" t="s">
        <v>131</v>
      </c>
      <c r="S17" s="62" t="s">
        <v>131</v>
      </c>
      <c r="T17" s="62" t="s">
        <v>131</v>
      </c>
      <c r="U17" s="62" t="s">
        <v>131</v>
      </c>
      <c r="V17" s="62" t="s">
        <v>131</v>
      </c>
      <c r="W17" s="62" t="s">
        <v>131</v>
      </c>
      <c r="X17" s="62" t="s">
        <v>131</v>
      </c>
      <c r="Y17" s="62" t="s">
        <v>131</v>
      </c>
      <c r="Z17" s="62" t="s">
        <v>131</v>
      </c>
      <c r="AA17" s="62" t="s">
        <v>131</v>
      </c>
      <c r="AB17" s="62" t="s">
        <v>131</v>
      </c>
      <c r="AC17" s="62" t="s">
        <v>131</v>
      </c>
      <c r="AD17" s="70" t="s">
        <v>131</v>
      </c>
    </row>
    <row r="18" spans="1:30" ht="21.75" customHeight="1" x14ac:dyDescent="0.15">
      <c r="A18" s="69" t="s">
        <v>310</v>
      </c>
      <c r="B18" s="62" t="s">
        <v>131</v>
      </c>
      <c r="C18" s="62" t="s">
        <v>131</v>
      </c>
      <c r="D18" s="62" t="s">
        <v>131</v>
      </c>
      <c r="E18" s="62" t="s">
        <v>131</v>
      </c>
      <c r="F18" s="62" t="s">
        <v>131</v>
      </c>
      <c r="G18" s="62" t="s">
        <v>131</v>
      </c>
      <c r="H18" s="62" t="s">
        <v>131</v>
      </c>
      <c r="I18" s="62" t="s">
        <v>131</v>
      </c>
      <c r="J18" s="62" t="s">
        <v>131</v>
      </c>
      <c r="K18" s="62" t="s">
        <v>131</v>
      </c>
      <c r="L18" s="62" t="s">
        <v>131</v>
      </c>
      <c r="M18" s="62" t="s">
        <v>131</v>
      </c>
      <c r="N18" s="62" t="s">
        <v>131</v>
      </c>
      <c r="O18" s="62" t="s">
        <v>131</v>
      </c>
      <c r="P18" s="62" t="s">
        <v>131</v>
      </c>
      <c r="Q18" s="62">
        <v>8477</v>
      </c>
      <c r="R18" s="62" t="s">
        <v>131</v>
      </c>
      <c r="S18" s="62">
        <v>-7</v>
      </c>
      <c r="T18" s="62">
        <v>1</v>
      </c>
      <c r="U18" s="62">
        <v>-8218</v>
      </c>
      <c r="V18" s="62">
        <v>26</v>
      </c>
      <c r="W18" s="62" t="s">
        <v>131</v>
      </c>
      <c r="X18" s="62" t="s">
        <v>131</v>
      </c>
      <c r="Y18" s="62">
        <v>-36845</v>
      </c>
      <c r="Z18" s="62" t="s">
        <v>131</v>
      </c>
      <c r="AA18" s="62">
        <v>-36566</v>
      </c>
      <c r="AB18" s="62" t="s">
        <v>131</v>
      </c>
      <c r="AC18" s="62" t="s">
        <v>131</v>
      </c>
      <c r="AD18" s="70">
        <v>-36566</v>
      </c>
    </row>
    <row r="19" spans="1:30" ht="21.75" customHeight="1" x14ac:dyDescent="0.15">
      <c r="A19" s="69" t="s">
        <v>248</v>
      </c>
      <c r="B19" s="62" t="s">
        <v>131</v>
      </c>
      <c r="C19" s="62" t="s">
        <v>131</v>
      </c>
      <c r="D19" s="62" t="s">
        <v>131</v>
      </c>
      <c r="E19" s="62" t="s">
        <v>131</v>
      </c>
      <c r="F19" s="62" t="s">
        <v>131</v>
      </c>
      <c r="G19" s="62" t="s">
        <v>131</v>
      </c>
      <c r="H19" s="62" t="s">
        <v>131</v>
      </c>
      <c r="I19" s="62" t="s">
        <v>131</v>
      </c>
      <c r="J19" s="62" t="s">
        <v>131</v>
      </c>
      <c r="K19" s="62" t="s">
        <v>131</v>
      </c>
      <c r="L19" s="62" t="s">
        <v>131</v>
      </c>
      <c r="M19" s="62" t="s">
        <v>131</v>
      </c>
      <c r="N19" s="62" t="s">
        <v>131</v>
      </c>
      <c r="O19" s="62" t="s">
        <v>131</v>
      </c>
      <c r="P19" s="62" t="s">
        <v>131</v>
      </c>
      <c r="Q19" s="62">
        <v>0</v>
      </c>
      <c r="R19" s="62" t="s">
        <v>131</v>
      </c>
      <c r="S19" s="62" t="s">
        <v>131</v>
      </c>
      <c r="T19" s="62" t="s">
        <v>131</v>
      </c>
      <c r="U19" s="62" t="s">
        <v>131</v>
      </c>
      <c r="V19" s="62" t="s">
        <v>131</v>
      </c>
      <c r="W19" s="62" t="s">
        <v>131</v>
      </c>
      <c r="X19" s="62" t="s">
        <v>131</v>
      </c>
      <c r="Y19" s="62" t="s">
        <v>131</v>
      </c>
      <c r="Z19" s="62" t="s">
        <v>131</v>
      </c>
      <c r="AA19" s="62">
        <v>0</v>
      </c>
      <c r="AB19" s="62" t="s">
        <v>131</v>
      </c>
      <c r="AC19" s="62" t="s">
        <v>131</v>
      </c>
      <c r="AD19" s="70">
        <v>0</v>
      </c>
    </row>
    <row r="20" spans="1:30" ht="21.75" customHeight="1" x14ac:dyDescent="0.15">
      <c r="A20" s="69" t="s">
        <v>249</v>
      </c>
      <c r="B20" s="62">
        <v>618577</v>
      </c>
      <c r="C20" s="62">
        <v>618577</v>
      </c>
      <c r="D20" s="62" t="s">
        <v>131</v>
      </c>
      <c r="E20" s="62">
        <v>618577</v>
      </c>
      <c r="F20" s="62">
        <v>98517</v>
      </c>
      <c r="G20" s="62">
        <v>2309</v>
      </c>
      <c r="H20" s="62">
        <v>49583</v>
      </c>
      <c r="I20" s="62">
        <v>-14259</v>
      </c>
      <c r="J20" s="62">
        <v>134407</v>
      </c>
      <c r="K20" s="62">
        <v>62706</v>
      </c>
      <c r="L20" s="62">
        <v>45981</v>
      </c>
      <c r="M20" s="62">
        <v>997820</v>
      </c>
      <c r="N20" s="62" t="s">
        <v>131</v>
      </c>
      <c r="O20" s="62">
        <v>-134407</v>
      </c>
      <c r="P20" s="62">
        <v>863413</v>
      </c>
      <c r="Q20" s="62">
        <v>8851</v>
      </c>
      <c r="R20" s="62" t="s">
        <v>131</v>
      </c>
      <c r="S20" s="62">
        <v>79</v>
      </c>
      <c r="T20" s="62">
        <v>-46393</v>
      </c>
      <c r="U20" s="62">
        <v>-35545</v>
      </c>
      <c r="V20" s="62">
        <v>-2848</v>
      </c>
      <c r="W20" s="62">
        <v>-5928</v>
      </c>
      <c r="X20" s="62">
        <v>-3577</v>
      </c>
      <c r="Y20" s="62">
        <v>-1061</v>
      </c>
      <c r="Z20" s="62">
        <v>-46185</v>
      </c>
      <c r="AA20" s="62">
        <v>730807</v>
      </c>
      <c r="AB20" s="62" t="s">
        <v>131</v>
      </c>
      <c r="AC20" s="62">
        <v>22500</v>
      </c>
      <c r="AD20" s="70">
        <v>753307</v>
      </c>
    </row>
    <row r="21" spans="1:30" ht="21.75" customHeight="1" thickBot="1" x14ac:dyDescent="0.2">
      <c r="A21" s="71" t="s">
        <v>250</v>
      </c>
      <c r="B21" s="72">
        <v>7863164</v>
      </c>
      <c r="C21" s="72">
        <v>7863164</v>
      </c>
      <c r="D21" s="72" t="s">
        <v>131</v>
      </c>
      <c r="E21" s="72">
        <v>7863164</v>
      </c>
      <c r="F21" s="72">
        <v>770616</v>
      </c>
      <c r="G21" s="72">
        <v>5951</v>
      </c>
      <c r="H21" s="72">
        <v>414914</v>
      </c>
      <c r="I21" s="72">
        <v>2267530</v>
      </c>
      <c r="J21" s="72">
        <v>684368</v>
      </c>
      <c r="K21" s="72">
        <v>1751495</v>
      </c>
      <c r="L21" s="72">
        <v>380083</v>
      </c>
      <c r="M21" s="72">
        <v>14138120</v>
      </c>
      <c r="N21" s="72" t="s">
        <v>131</v>
      </c>
      <c r="O21" s="72">
        <v>-718170</v>
      </c>
      <c r="P21" s="72">
        <v>13419950</v>
      </c>
      <c r="Q21" s="72">
        <v>45585</v>
      </c>
      <c r="R21" s="72" t="s">
        <v>131</v>
      </c>
      <c r="S21" s="72">
        <v>7512</v>
      </c>
      <c r="T21" s="72">
        <v>277091</v>
      </c>
      <c r="U21" s="72">
        <v>-142059</v>
      </c>
      <c r="V21" s="72">
        <v>14047</v>
      </c>
      <c r="W21" s="72">
        <v>130898</v>
      </c>
      <c r="X21" s="72">
        <v>167394</v>
      </c>
      <c r="Y21" s="72">
        <v>805281</v>
      </c>
      <c r="Z21" s="72">
        <v>158383</v>
      </c>
      <c r="AA21" s="72">
        <v>14884081</v>
      </c>
      <c r="AB21" s="72" t="s">
        <v>131</v>
      </c>
      <c r="AC21" s="72">
        <v>-130801</v>
      </c>
      <c r="AD21" s="73">
        <v>14753280</v>
      </c>
    </row>
  </sheetData>
  <phoneticPr fontId="2"/>
  <pageMargins left="0.78740157480314965" right="0.39370078740157483" top="0.59055118110236227" bottom="0.39370078740157483" header="0.19685039370078741" footer="0.19685039370078741"/>
  <pageSetup paperSize="9" scale="46" orientation="landscape" r:id="rId1"/>
  <colBreaks count="1" manualBreakCount="1">
    <brk id="1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D54"/>
  <sheetViews>
    <sheetView workbookViewId="0">
      <selection activeCell="A2" sqref="A2"/>
    </sheetView>
  </sheetViews>
  <sheetFormatPr defaultColWidth="8.875" defaultRowHeight="11.25" x14ac:dyDescent="0.15"/>
  <cols>
    <col min="1" max="1" width="44.875" style="64" customWidth="1"/>
    <col min="2" max="29" width="18.125" style="64" customWidth="1"/>
    <col min="30" max="30" width="19.625" style="64" customWidth="1"/>
    <col min="31" max="16384" width="8.875" style="64"/>
  </cols>
  <sheetData>
    <row r="1" spans="1:30" ht="21.75" thickBot="1" x14ac:dyDescent="0.2">
      <c r="A1" s="63" t="s">
        <v>345</v>
      </c>
      <c r="B1" s="35"/>
      <c r="D1" s="35"/>
      <c r="F1" s="35"/>
      <c r="P1" s="65" t="s">
        <v>693</v>
      </c>
      <c r="AD1" s="65" t="s">
        <v>693</v>
      </c>
    </row>
    <row r="2" spans="1:30" ht="20.100000000000001" customHeight="1" thickBot="1" x14ac:dyDescent="0.2">
      <c r="A2" s="58" t="s">
        <v>378</v>
      </c>
      <c r="B2" s="51" t="s">
        <v>115</v>
      </c>
      <c r="C2" s="52" t="s">
        <v>346</v>
      </c>
      <c r="D2" s="52" t="s">
        <v>347</v>
      </c>
      <c r="E2" s="52" t="s">
        <v>348</v>
      </c>
      <c r="F2" s="52" t="s">
        <v>349</v>
      </c>
      <c r="G2" s="52" t="s">
        <v>350</v>
      </c>
      <c r="H2" s="52" t="s">
        <v>351</v>
      </c>
      <c r="I2" s="52" t="s">
        <v>352</v>
      </c>
      <c r="J2" s="52" t="s">
        <v>353</v>
      </c>
      <c r="K2" s="52" t="s">
        <v>354</v>
      </c>
      <c r="L2" s="52" t="s">
        <v>355</v>
      </c>
      <c r="M2" s="52" t="s">
        <v>356</v>
      </c>
      <c r="N2" s="52" t="s">
        <v>357</v>
      </c>
      <c r="O2" s="52" t="s">
        <v>358</v>
      </c>
      <c r="P2" s="52" t="s">
        <v>359</v>
      </c>
      <c r="Q2" s="52" t="s">
        <v>360</v>
      </c>
      <c r="R2" s="52" t="s">
        <v>361</v>
      </c>
      <c r="S2" s="52" t="s">
        <v>362</v>
      </c>
      <c r="T2" s="52" t="s">
        <v>363</v>
      </c>
      <c r="U2" s="52" t="s">
        <v>364</v>
      </c>
      <c r="V2" s="52" t="s">
        <v>365</v>
      </c>
      <c r="W2" s="52" t="s">
        <v>366</v>
      </c>
      <c r="X2" s="52" t="s">
        <v>367</v>
      </c>
      <c r="Y2" s="52" t="s">
        <v>368</v>
      </c>
      <c r="Z2" s="52" t="s">
        <v>608</v>
      </c>
      <c r="AA2" s="52" t="s">
        <v>369</v>
      </c>
      <c r="AB2" s="52" t="s">
        <v>370</v>
      </c>
      <c r="AC2" s="52" t="s">
        <v>371</v>
      </c>
      <c r="AD2" s="53" t="s">
        <v>372</v>
      </c>
    </row>
    <row r="3" spans="1:30" ht="18" customHeight="1" x14ac:dyDescent="0.15">
      <c r="A3" s="66" t="s">
        <v>251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8"/>
    </row>
    <row r="4" spans="1:30" ht="18" customHeight="1" x14ac:dyDescent="0.15">
      <c r="A4" s="69" t="s">
        <v>252</v>
      </c>
      <c r="B4" s="62">
        <v>5748169</v>
      </c>
      <c r="C4" s="62">
        <v>5748169</v>
      </c>
      <c r="D4" s="62" t="s">
        <v>131</v>
      </c>
      <c r="E4" s="62">
        <v>5748169</v>
      </c>
      <c r="F4" s="62">
        <v>1681463</v>
      </c>
      <c r="G4" s="62">
        <v>171031</v>
      </c>
      <c r="H4" s="62">
        <v>1793159</v>
      </c>
      <c r="I4" s="62">
        <v>114072</v>
      </c>
      <c r="J4" s="62">
        <v>941495</v>
      </c>
      <c r="K4" s="62">
        <v>131143</v>
      </c>
      <c r="L4" s="62">
        <v>185823</v>
      </c>
      <c r="M4" s="62">
        <v>10766354</v>
      </c>
      <c r="N4" s="62" t="s">
        <v>131</v>
      </c>
      <c r="O4" s="62">
        <v>-1002345</v>
      </c>
      <c r="P4" s="62">
        <v>9764010</v>
      </c>
      <c r="Q4" s="62">
        <v>24450</v>
      </c>
      <c r="R4" s="62" t="s">
        <v>131</v>
      </c>
      <c r="S4" s="62">
        <v>1334</v>
      </c>
      <c r="T4" s="62">
        <v>93578</v>
      </c>
      <c r="U4" s="62">
        <v>252394</v>
      </c>
      <c r="V4" s="62">
        <v>21663</v>
      </c>
      <c r="W4" s="62">
        <v>2136234</v>
      </c>
      <c r="X4" s="62">
        <v>21431</v>
      </c>
      <c r="Y4" s="62">
        <v>62787</v>
      </c>
      <c r="Z4" s="62">
        <v>378167</v>
      </c>
      <c r="AA4" s="62">
        <v>12756048</v>
      </c>
      <c r="AB4" s="62" t="s">
        <v>131</v>
      </c>
      <c r="AC4" s="62">
        <v>-816044</v>
      </c>
      <c r="AD4" s="70">
        <v>11940004</v>
      </c>
    </row>
    <row r="5" spans="1:30" ht="18" customHeight="1" x14ac:dyDescent="0.15">
      <c r="A5" s="69" t="s">
        <v>253</v>
      </c>
      <c r="B5" s="62">
        <v>1964375</v>
      </c>
      <c r="C5" s="62">
        <v>1964375</v>
      </c>
      <c r="D5" s="62" t="s">
        <v>131</v>
      </c>
      <c r="E5" s="62">
        <v>1964375</v>
      </c>
      <c r="F5" s="62">
        <v>78226</v>
      </c>
      <c r="G5" s="62">
        <v>6509</v>
      </c>
      <c r="H5" s="62">
        <v>164686</v>
      </c>
      <c r="I5" s="62">
        <v>104638</v>
      </c>
      <c r="J5" s="62">
        <v>941445</v>
      </c>
      <c r="K5" s="62">
        <v>130998</v>
      </c>
      <c r="L5" s="62">
        <v>143405</v>
      </c>
      <c r="M5" s="62">
        <v>3534282</v>
      </c>
      <c r="N5" s="62" t="s">
        <v>131</v>
      </c>
      <c r="O5" s="62" t="s">
        <v>131</v>
      </c>
      <c r="P5" s="62">
        <v>3534282</v>
      </c>
      <c r="Q5" s="62">
        <v>13840</v>
      </c>
      <c r="R5" s="62" t="s">
        <v>131</v>
      </c>
      <c r="S5" s="62">
        <v>465</v>
      </c>
      <c r="T5" s="62">
        <v>92987</v>
      </c>
      <c r="U5" s="62">
        <v>251644</v>
      </c>
      <c r="V5" s="62">
        <v>20150</v>
      </c>
      <c r="W5" s="62">
        <v>93682</v>
      </c>
      <c r="X5" s="62">
        <v>13739</v>
      </c>
      <c r="Y5" s="62">
        <v>62787</v>
      </c>
      <c r="Z5" s="62">
        <v>378059</v>
      </c>
      <c r="AA5" s="62">
        <v>4461635</v>
      </c>
      <c r="AB5" s="62" t="s">
        <v>131</v>
      </c>
      <c r="AC5" s="62">
        <v>-16833</v>
      </c>
      <c r="AD5" s="70">
        <v>4444802</v>
      </c>
    </row>
    <row r="6" spans="1:30" ht="18" customHeight="1" x14ac:dyDescent="0.15">
      <c r="A6" s="69" t="s">
        <v>254</v>
      </c>
      <c r="B6" s="62">
        <v>880440</v>
      </c>
      <c r="C6" s="62">
        <v>880440</v>
      </c>
      <c r="D6" s="62" t="s">
        <v>131</v>
      </c>
      <c r="E6" s="62">
        <v>880440</v>
      </c>
      <c r="F6" s="62">
        <v>40867</v>
      </c>
      <c r="G6" s="62">
        <v>4424</v>
      </c>
      <c r="H6" s="62">
        <v>21389</v>
      </c>
      <c r="I6" s="62">
        <v>13212</v>
      </c>
      <c r="J6" s="62">
        <v>596627</v>
      </c>
      <c r="K6" s="62">
        <v>25612</v>
      </c>
      <c r="L6" s="62">
        <v>8747</v>
      </c>
      <c r="M6" s="62">
        <v>1591320</v>
      </c>
      <c r="N6" s="62" t="s">
        <v>131</v>
      </c>
      <c r="O6" s="62" t="s">
        <v>131</v>
      </c>
      <c r="P6" s="62">
        <v>1591320</v>
      </c>
      <c r="Q6" s="62">
        <v>12176</v>
      </c>
      <c r="R6" s="62" t="s">
        <v>131</v>
      </c>
      <c r="S6" s="62">
        <v>107</v>
      </c>
      <c r="T6" s="62">
        <v>5727</v>
      </c>
      <c r="U6" s="62">
        <v>206258</v>
      </c>
      <c r="V6" s="62">
        <v>17066</v>
      </c>
      <c r="W6" s="62">
        <v>311</v>
      </c>
      <c r="X6" s="62">
        <v>8351</v>
      </c>
      <c r="Y6" s="62">
        <v>14897</v>
      </c>
      <c r="Z6" s="62">
        <v>161301</v>
      </c>
      <c r="AA6" s="62">
        <v>2017515</v>
      </c>
      <c r="AB6" s="62" t="s">
        <v>131</v>
      </c>
      <c r="AC6" s="62" t="s">
        <v>131</v>
      </c>
      <c r="AD6" s="70">
        <v>2017515</v>
      </c>
    </row>
    <row r="7" spans="1:30" ht="18" customHeight="1" x14ac:dyDescent="0.15">
      <c r="A7" s="69" t="s">
        <v>255</v>
      </c>
      <c r="B7" s="62">
        <v>1033680</v>
      </c>
      <c r="C7" s="62">
        <v>1033680</v>
      </c>
      <c r="D7" s="62" t="s">
        <v>131</v>
      </c>
      <c r="E7" s="62">
        <v>1033680</v>
      </c>
      <c r="F7" s="62">
        <v>30843</v>
      </c>
      <c r="G7" s="62">
        <v>1988</v>
      </c>
      <c r="H7" s="62">
        <v>40394</v>
      </c>
      <c r="I7" s="62">
        <v>52570</v>
      </c>
      <c r="J7" s="62">
        <v>282330</v>
      </c>
      <c r="K7" s="62">
        <v>98608</v>
      </c>
      <c r="L7" s="62">
        <v>86228</v>
      </c>
      <c r="M7" s="62">
        <v>1626641</v>
      </c>
      <c r="N7" s="62" t="s">
        <v>131</v>
      </c>
      <c r="O7" s="62" t="s">
        <v>131</v>
      </c>
      <c r="P7" s="62">
        <v>1626641</v>
      </c>
      <c r="Q7" s="62">
        <v>1663</v>
      </c>
      <c r="R7" s="62" t="s">
        <v>131</v>
      </c>
      <c r="S7" s="62">
        <v>359</v>
      </c>
      <c r="T7" s="62">
        <v>87130</v>
      </c>
      <c r="U7" s="62">
        <v>44911</v>
      </c>
      <c r="V7" s="62">
        <v>3083</v>
      </c>
      <c r="W7" s="62">
        <v>17997</v>
      </c>
      <c r="X7" s="62">
        <v>5388</v>
      </c>
      <c r="Y7" s="62">
        <v>43290</v>
      </c>
      <c r="Z7" s="62">
        <v>215113</v>
      </c>
      <c r="AA7" s="62">
        <v>2045574</v>
      </c>
      <c r="AB7" s="62" t="s">
        <v>131</v>
      </c>
      <c r="AC7" s="62">
        <v>-3689</v>
      </c>
      <c r="AD7" s="70">
        <v>2041885</v>
      </c>
    </row>
    <row r="8" spans="1:30" ht="18" customHeight="1" x14ac:dyDescent="0.15">
      <c r="A8" s="69" t="s">
        <v>256</v>
      </c>
      <c r="B8" s="62">
        <v>18823</v>
      </c>
      <c r="C8" s="62">
        <v>18823</v>
      </c>
      <c r="D8" s="62" t="s">
        <v>131</v>
      </c>
      <c r="E8" s="62">
        <v>18823</v>
      </c>
      <c r="F8" s="62" t="s">
        <v>131</v>
      </c>
      <c r="G8" s="62" t="s">
        <v>131</v>
      </c>
      <c r="H8" s="62" t="s">
        <v>131</v>
      </c>
      <c r="I8" s="62">
        <v>38466</v>
      </c>
      <c r="J8" s="62">
        <v>20686</v>
      </c>
      <c r="K8" s="62">
        <v>3620</v>
      </c>
      <c r="L8" s="62">
        <v>46780</v>
      </c>
      <c r="M8" s="62">
        <v>128375</v>
      </c>
      <c r="N8" s="62" t="s">
        <v>131</v>
      </c>
      <c r="O8" s="62" t="s">
        <v>131</v>
      </c>
      <c r="P8" s="62">
        <v>128375</v>
      </c>
      <c r="Q8" s="62" t="s">
        <v>131</v>
      </c>
      <c r="R8" s="62" t="s">
        <v>131</v>
      </c>
      <c r="S8" s="62" t="s">
        <v>131</v>
      </c>
      <c r="T8" s="62">
        <v>130</v>
      </c>
      <c r="U8" s="62">
        <v>475</v>
      </c>
      <c r="V8" s="62" t="s">
        <v>131</v>
      </c>
      <c r="W8" s="62" t="s">
        <v>131</v>
      </c>
      <c r="X8" s="62" t="s">
        <v>131</v>
      </c>
      <c r="Y8" s="62">
        <v>1345</v>
      </c>
      <c r="Z8" s="62">
        <v>187</v>
      </c>
      <c r="AA8" s="62">
        <v>130512</v>
      </c>
      <c r="AB8" s="62" t="s">
        <v>131</v>
      </c>
      <c r="AC8" s="62" t="s">
        <v>131</v>
      </c>
      <c r="AD8" s="70">
        <v>130512</v>
      </c>
    </row>
    <row r="9" spans="1:30" ht="18" customHeight="1" x14ac:dyDescent="0.15">
      <c r="A9" s="69" t="s">
        <v>257</v>
      </c>
      <c r="B9" s="62">
        <v>31431</v>
      </c>
      <c r="C9" s="62">
        <v>31431</v>
      </c>
      <c r="D9" s="62" t="s">
        <v>131</v>
      </c>
      <c r="E9" s="62">
        <v>31431</v>
      </c>
      <c r="F9" s="62">
        <v>6516</v>
      </c>
      <c r="G9" s="62">
        <v>97</v>
      </c>
      <c r="H9" s="62">
        <v>102902</v>
      </c>
      <c r="I9" s="62">
        <v>390</v>
      </c>
      <c r="J9" s="62">
        <v>41802</v>
      </c>
      <c r="K9" s="62">
        <v>3157</v>
      </c>
      <c r="L9" s="62">
        <v>1650</v>
      </c>
      <c r="M9" s="62">
        <v>187946</v>
      </c>
      <c r="N9" s="62" t="s">
        <v>131</v>
      </c>
      <c r="O9" s="62" t="s">
        <v>131</v>
      </c>
      <c r="P9" s="62">
        <v>187946</v>
      </c>
      <c r="Q9" s="62">
        <v>1</v>
      </c>
      <c r="R9" s="62" t="s">
        <v>131</v>
      </c>
      <c r="S9" s="62" t="s">
        <v>131</v>
      </c>
      <c r="T9" s="62" t="s">
        <v>131</v>
      </c>
      <c r="U9" s="62" t="s">
        <v>131</v>
      </c>
      <c r="V9" s="62" t="s">
        <v>131</v>
      </c>
      <c r="W9" s="62">
        <v>75374</v>
      </c>
      <c r="X9" s="62" t="s">
        <v>131</v>
      </c>
      <c r="Y9" s="62">
        <v>3255</v>
      </c>
      <c r="Z9" s="62">
        <v>1458</v>
      </c>
      <c r="AA9" s="62">
        <v>268034</v>
      </c>
      <c r="AB9" s="62" t="s">
        <v>131</v>
      </c>
      <c r="AC9" s="62">
        <v>-13144</v>
      </c>
      <c r="AD9" s="70">
        <v>254890</v>
      </c>
    </row>
    <row r="10" spans="1:30" ht="18" customHeight="1" x14ac:dyDescent="0.15">
      <c r="A10" s="69" t="s">
        <v>258</v>
      </c>
      <c r="B10" s="62">
        <v>3783795</v>
      </c>
      <c r="C10" s="62">
        <v>3783795</v>
      </c>
      <c r="D10" s="62" t="s">
        <v>131</v>
      </c>
      <c r="E10" s="62">
        <v>3783795</v>
      </c>
      <c r="F10" s="62">
        <v>1603237</v>
      </c>
      <c r="G10" s="62">
        <v>164521</v>
      </c>
      <c r="H10" s="62">
        <v>1628473</v>
      </c>
      <c r="I10" s="62">
        <v>9434</v>
      </c>
      <c r="J10" s="62">
        <v>49</v>
      </c>
      <c r="K10" s="62">
        <v>145</v>
      </c>
      <c r="L10" s="62">
        <v>42418</v>
      </c>
      <c r="M10" s="62">
        <v>7232072</v>
      </c>
      <c r="N10" s="62" t="s">
        <v>131</v>
      </c>
      <c r="O10" s="62">
        <v>-1002345</v>
      </c>
      <c r="P10" s="62">
        <v>6229728</v>
      </c>
      <c r="Q10" s="62">
        <v>10611</v>
      </c>
      <c r="R10" s="62" t="s">
        <v>131</v>
      </c>
      <c r="S10" s="62">
        <v>869</v>
      </c>
      <c r="T10" s="62">
        <v>591</v>
      </c>
      <c r="U10" s="62">
        <v>750</v>
      </c>
      <c r="V10" s="62">
        <v>1513</v>
      </c>
      <c r="W10" s="62">
        <v>2042552</v>
      </c>
      <c r="X10" s="62">
        <v>7691</v>
      </c>
      <c r="Y10" s="62" t="s">
        <v>131</v>
      </c>
      <c r="Z10" s="62">
        <v>108</v>
      </c>
      <c r="AA10" s="62">
        <v>8294413</v>
      </c>
      <c r="AB10" s="62" t="s">
        <v>131</v>
      </c>
      <c r="AC10" s="62">
        <v>-799210</v>
      </c>
      <c r="AD10" s="70">
        <v>7495202</v>
      </c>
    </row>
    <row r="11" spans="1:30" ht="18" customHeight="1" x14ac:dyDescent="0.15">
      <c r="A11" s="69" t="s">
        <v>259</v>
      </c>
      <c r="B11" s="62">
        <v>1416016</v>
      </c>
      <c r="C11" s="62">
        <v>1416016</v>
      </c>
      <c r="D11" s="62" t="s">
        <v>131</v>
      </c>
      <c r="E11" s="62">
        <v>1416016</v>
      </c>
      <c r="F11" s="62">
        <v>1593669</v>
      </c>
      <c r="G11" s="62">
        <v>164521</v>
      </c>
      <c r="H11" s="62">
        <v>1628283</v>
      </c>
      <c r="I11" s="62">
        <v>5303</v>
      </c>
      <c r="J11" s="62" t="s">
        <v>131</v>
      </c>
      <c r="K11" s="62">
        <v>129</v>
      </c>
      <c r="L11" s="62">
        <v>42418</v>
      </c>
      <c r="M11" s="62">
        <v>4850339</v>
      </c>
      <c r="N11" s="62" t="s">
        <v>131</v>
      </c>
      <c r="O11" s="62">
        <v>-3517</v>
      </c>
      <c r="P11" s="62">
        <v>4846822</v>
      </c>
      <c r="Q11" s="62">
        <v>10611</v>
      </c>
      <c r="R11" s="62" t="s">
        <v>131</v>
      </c>
      <c r="S11" s="62">
        <v>869</v>
      </c>
      <c r="T11" s="62">
        <v>446</v>
      </c>
      <c r="U11" s="62">
        <v>626</v>
      </c>
      <c r="V11" s="62">
        <v>1496</v>
      </c>
      <c r="W11" s="62">
        <v>3164</v>
      </c>
      <c r="X11" s="62">
        <v>7663</v>
      </c>
      <c r="Y11" s="62" t="s">
        <v>131</v>
      </c>
      <c r="Z11" s="62" t="s">
        <v>131</v>
      </c>
      <c r="AA11" s="62">
        <v>4871696</v>
      </c>
      <c r="AB11" s="62" t="s">
        <v>131</v>
      </c>
      <c r="AC11" s="62">
        <v>-799210</v>
      </c>
      <c r="AD11" s="70">
        <v>4072485</v>
      </c>
    </row>
    <row r="12" spans="1:30" ht="18" customHeight="1" x14ac:dyDescent="0.15">
      <c r="A12" s="69" t="s">
        <v>260</v>
      </c>
      <c r="B12" s="62">
        <v>1155356</v>
      </c>
      <c r="C12" s="62">
        <v>1155356</v>
      </c>
      <c r="D12" s="62" t="s">
        <v>131</v>
      </c>
      <c r="E12" s="62">
        <v>1155356</v>
      </c>
      <c r="F12" s="62" t="s">
        <v>131</v>
      </c>
      <c r="G12" s="62" t="s">
        <v>131</v>
      </c>
      <c r="H12" s="62">
        <v>190</v>
      </c>
      <c r="I12" s="62">
        <v>420</v>
      </c>
      <c r="J12" s="62" t="s">
        <v>131</v>
      </c>
      <c r="K12" s="62" t="s">
        <v>131</v>
      </c>
      <c r="L12" s="62" t="s">
        <v>131</v>
      </c>
      <c r="M12" s="62">
        <v>1155966</v>
      </c>
      <c r="N12" s="62" t="s">
        <v>131</v>
      </c>
      <c r="O12" s="62" t="s">
        <v>131</v>
      </c>
      <c r="P12" s="62">
        <v>1155966</v>
      </c>
      <c r="Q12" s="62" t="s">
        <v>131</v>
      </c>
      <c r="R12" s="62" t="s">
        <v>131</v>
      </c>
      <c r="S12" s="62" t="s">
        <v>131</v>
      </c>
      <c r="T12" s="62" t="s">
        <v>131</v>
      </c>
      <c r="U12" s="62" t="s">
        <v>131</v>
      </c>
      <c r="V12" s="62">
        <v>14</v>
      </c>
      <c r="W12" s="62">
        <v>2039388</v>
      </c>
      <c r="X12" s="62">
        <v>28</v>
      </c>
      <c r="Y12" s="62" t="s">
        <v>131</v>
      </c>
      <c r="Z12" s="62" t="s">
        <v>131</v>
      </c>
      <c r="AA12" s="62">
        <v>3195397</v>
      </c>
      <c r="AB12" s="62" t="s">
        <v>131</v>
      </c>
      <c r="AC12" s="62" t="s">
        <v>131</v>
      </c>
      <c r="AD12" s="70">
        <v>3195397</v>
      </c>
    </row>
    <row r="13" spans="1:30" ht="18" customHeight="1" x14ac:dyDescent="0.15">
      <c r="A13" s="69" t="s">
        <v>261</v>
      </c>
      <c r="B13" s="62">
        <v>1205653</v>
      </c>
      <c r="C13" s="62">
        <v>1205653</v>
      </c>
      <c r="D13" s="62" t="s">
        <v>131</v>
      </c>
      <c r="E13" s="62">
        <v>1205653</v>
      </c>
      <c r="F13" s="62">
        <v>9568</v>
      </c>
      <c r="G13" s="62" t="s">
        <v>131</v>
      </c>
      <c r="H13" s="62" t="s">
        <v>131</v>
      </c>
      <c r="I13" s="62" t="s">
        <v>131</v>
      </c>
      <c r="J13" s="62" t="s">
        <v>131</v>
      </c>
      <c r="K13" s="62" t="s">
        <v>131</v>
      </c>
      <c r="L13" s="62" t="s">
        <v>131</v>
      </c>
      <c r="M13" s="62">
        <v>1215221</v>
      </c>
      <c r="N13" s="62" t="s">
        <v>131</v>
      </c>
      <c r="O13" s="62">
        <v>-1215221</v>
      </c>
      <c r="P13" s="62" t="s">
        <v>131</v>
      </c>
      <c r="Q13" s="62" t="s">
        <v>131</v>
      </c>
      <c r="R13" s="62" t="s">
        <v>131</v>
      </c>
      <c r="S13" s="62" t="s">
        <v>131</v>
      </c>
      <c r="T13" s="62" t="s">
        <v>131</v>
      </c>
      <c r="U13" s="62" t="s">
        <v>131</v>
      </c>
      <c r="V13" s="62" t="s">
        <v>131</v>
      </c>
      <c r="W13" s="62" t="s">
        <v>131</v>
      </c>
      <c r="X13" s="62" t="s">
        <v>131</v>
      </c>
      <c r="Y13" s="62" t="s">
        <v>131</v>
      </c>
      <c r="Z13" s="62" t="s">
        <v>131</v>
      </c>
      <c r="AA13" s="62" t="s">
        <v>131</v>
      </c>
      <c r="AB13" s="62" t="s">
        <v>131</v>
      </c>
      <c r="AC13" s="62" t="s">
        <v>131</v>
      </c>
      <c r="AD13" s="70" t="s">
        <v>131</v>
      </c>
    </row>
    <row r="14" spans="1:30" ht="18" customHeight="1" x14ac:dyDescent="0.15">
      <c r="A14" s="69" t="s">
        <v>257</v>
      </c>
      <c r="B14" s="62">
        <v>6770</v>
      </c>
      <c r="C14" s="62">
        <v>6770</v>
      </c>
      <c r="D14" s="62" t="s">
        <v>131</v>
      </c>
      <c r="E14" s="62">
        <v>6770</v>
      </c>
      <c r="F14" s="62" t="s">
        <v>131</v>
      </c>
      <c r="G14" s="62" t="s">
        <v>131</v>
      </c>
      <c r="H14" s="62" t="s">
        <v>131</v>
      </c>
      <c r="I14" s="62">
        <v>3711</v>
      </c>
      <c r="J14" s="62">
        <v>49</v>
      </c>
      <c r="K14" s="62">
        <v>15</v>
      </c>
      <c r="L14" s="62" t="s">
        <v>131</v>
      </c>
      <c r="M14" s="62">
        <v>10546</v>
      </c>
      <c r="N14" s="62" t="s">
        <v>131</v>
      </c>
      <c r="O14" s="62">
        <v>216393</v>
      </c>
      <c r="P14" s="62">
        <v>226939</v>
      </c>
      <c r="Q14" s="62" t="s">
        <v>131</v>
      </c>
      <c r="R14" s="62" t="s">
        <v>131</v>
      </c>
      <c r="S14" s="62" t="s">
        <v>131</v>
      </c>
      <c r="T14" s="62">
        <v>145</v>
      </c>
      <c r="U14" s="62">
        <v>124</v>
      </c>
      <c r="V14" s="62">
        <v>3</v>
      </c>
      <c r="W14" s="62" t="s">
        <v>131</v>
      </c>
      <c r="X14" s="62" t="s">
        <v>131</v>
      </c>
      <c r="Y14" s="62" t="s">
        <v>131</v>
      </c>
      <c r="Z14" s="62">
        <v>108</v>
      </c>
      <c r="AA14" s="62">
        <v>227320</v>
      </c>
      <c r="AB14" s="62" t="s">
        <v>131</v>
      </c>
      <c r="AC14" s="62" t="s">
        <v>131</v>
      </c>
      <c r="AD14" s="70">
        <v>227320</v>
      </c>
    </row>
    <row r="15" spans="1:30" ht="18" customHeight="1" x14ac:dyDescent="0.15">
      <c r="A15" s="69" t="s">
        <v>262</v>
      </c>
      <c r="B15" s="62">
        <v>6683473</v>
      </c>
      <c r="C15" s="62">
        <v>6683473</v>
      </c>
      <c r="D15" s="62" t="s">
        <v>131</v>
      </c>
      <c r="E15" s="62">
        <v>6683473</v>
      </c>
      <c r="F15" s="62">
        <v>1803114</v>
      </c>
      <c r="G15" s="62">
        <v>172626</v>
      </c>
      <c r="H15" s="62">
        <v>1843638</v>
      </c>
      <c r="I15" s="62">
        <v>214537</v>
      </c>
      <c r="J15" s="62">
        <v>1024989</v>
      </c>
      <c r="K15" s="62">
        <v>311450</v>
      </c>
      <c r="L15" s="62">
        <v>177708</v>
      </c>
      <c r="M15" s="62">
        <v>12231535</v>
      </c>
      <c r="N15" s="62" t="s">
        <v>131</v>
      </c>
      <c r="O15" s="62">
        <v>-1002345</v>
      </c>
      <c r="P15" s="62">
        <v>11229190</v>
      </c>
      <c r="Q15" s="62">
        <v>24627</v>
      </c>
      <c r="R15" s="62" t="s">
        <v>131</v>
      </c>
      <c r="S15" s="62">
        <v>1369</v>
      </c>
      <c r="T15" s="62">
        <v>88297</v>
      </c>
      <c r="U15" s="62">
        <v>263382</v>
      </c>
      <c r="V15" s="62">
        <v>21400</v>
      </c>
      <c r="W15" s="62">
        <v>2128430</v>
      </c>
      <c r="X15" s="62">
        <v>23767</v>
      </c>
      <c r="Y15" s="62">
        <v>123864</v>
      </c>
      <c r="Z15" s="62">
        <v>373038</v>
      </c>
      <c r="AA15" s="62">
        <v>14277363</v>
      </c>
      <c r="AB15" s="62" t="s">
        <v>131</v>
      </c>
      <c r="AC15" s="62">
        <v>-816044</v>
      </c>
      <c r="AD15" s="70">
        <v>13461320</v>
      </c>
    </row>
    <row r="16" spans="1:30" ht="18" customHeight="1" x14ac:dyDescent="0.15">
      <c r="A16" s="69" t="s">
        <v>263</v>
      </c>
      <c r="B16" s="62">
        <v>4739384</v>
      </c>
      <c r="C16" s="62">
        <v>4739384</v>
      </c>
      <c r="D16" s="62" t="s">
        <v>131</v>
      </c>
      <c r="E16" s="62">
        <v>4739384</v>
      </c>
      <c r="F16" s="62">
        <v>655220</v>
      </c>
      <c r="G16" s="62">
        <v>172476</v>
      </c>
      <c r="H16" s="62">
        <v>1098727</v>
      </c>
      <c r="I16" s="62">
        <v>182931</v>
      </c>
      <c r="J16" s="62">
        <v>219180</v>
      </c>
      <c r="K16" s="62">
        <v>5647</v>
      </c>
      <c r="L16" s="62">
        <v>95818</v>
      </c>
      <c r="M16" s="62">
        <v>7169384</v>
      </c>
      <c r="N16" s="62" t="s">
        <v>131</v>
      </c>
      <c r="O16" s="62">
        <v>-998527</v>
      </c>
      <c r="P16" s="62">
        <v>6170858</v>
      </c>
      <c r="Q16" s="62" t="s">
        <v>131</v>
      </c>
      <c r="R16" s="62" t="s">
        <v>131</v>
      </c>
      <c r="S16" s="62" t="s">
        <v>131</v>
      </c>
      <c r="T16" s="62">
        <v>69856</v>
      </c>
      <c r="U16" s="62">
        <v>261497</v>
      </c>
      <c r="V16" s="62">
        <v>17367</v>
      </c>
      <c r="W16" s="62">
        <v>1180094</v>
      </c>
      <c r="X16" s="62">
        <v>21233</v>
      </c>
      <c r="Y16" s="62" t="s">
        <v>131</v>
      </c>
      <c r="Z16" s="62">
        <v>95648</v>
      </c>
      <c r="AA16" s="62">
        <v>7816552</v>
      </c>
      <c r="AB16" s="62" t="s">
        <v>131</v>
      </c>
      <c r="AC16" s="62">
        <v>-786987</v>
      </c>
      <c r="AD16" s="70">
        <v>7029565</v>
      </c>
    </row>
    <row r="17" spans="1:30" ht="18" customHeight="1" x14ac:dyDescent="0.15">
      <c r="A17" s="69" t="s">
        <v>264</v>
      </c>
      <c r="B17" s="62">
        <v>1753615</v>
      </c>
      <c r="C17" s="62">
        <v>1753615</v>
      </c>
      <c r="D17" s="62" t="s">
        <v>131</v>
      </c>
      <c r="E17" s="62">
        <v>1753615</v>
      </c>
      <c r="F17" s="62">
        <v>1138204</v>
      </c>
      <c r="G17" s="62" t="s">
        <v>131</v>
      </c>
      <c r="H17" s="62">
        <v>744811</v>
      </c>
      <c r="I17" s="62" t="s">
        <v>131</v>
      </c>
      <c r="J17" s="62">
        <v>14955</v>
      </c>
      <c r="K17" s="62" t="s">
        <v>131</v>
      </c>
      <c r="L17" s="62" t="s">
        <v>131</v>
      </c>
      <c r="M17" s="62">
        <v>3651584</v>
      </c>
      <c r="N17" s="62" t="s">
        <v>131</v>
      </c>
      <c r="O17" s="62">
        <v>-3818</v>
      </c>
      <c r="P17" s="62">
        <v>3647766</v>
      </c>
      <c r="Q17" s="62" t="s">
        <v>131</v>
      </c>
      <c r="R17" s="62" t="s">
        <v>131</v>
      </c>
      <c r="S17" s="62" t="s">
        <v>131</v>
      </c>
      <c r="T17" s="62" t="s">
        <v>131</v>
      </c>
      <c r="U17" s="62">
        <v>740</v>
      </c>
      <c r="V17" s="62">
        <v>3749</v>
      </c>
      <c r="W17" s="62">
        <v>945995</v>
      </c>
      <c r="X17" s="62" t="s">
        <v>131</v>
      </c>
      <c r="Y17" s="62" t="s">
        <v>131</v>
      </c>
      <c r="Z17" s="62" t="s">
        <v>131</v>
      </c>
      <c r="AA17" s="62">
        <v>4598251</v>
      </c>
      <c r="AB17" s="62" t="s">
        <v>131</v>
      </c>
      <c r="AC17" s="62" t="s">
        <v>131</v>
      </c>
      <c r="AD17" s="70">
        <v>4598251</v>
      </c>
    </row>
    <row r="18" spans="1:30" ht="18" customHeight="1" x14ac:dyDescent="0.15">
      <c r="A18" s="69" t="s">
        <v>265</v>
      </c>
      <c r="B18" s="62">
        <v>90896</v>
      </c>
      <c r="C18" s="62">
        <v>90896</v>
      </c>
      <c r="D18" s="62" t="s">
        <v>131</v>
      </c>
      <c r="E18" s="62">
        <v>90896</v>
      </c>
      <c r="F18" s="62">
        <v>269</v>
      </c>
      <c r="G18" s="62">
        <v>38</v>
      </c>
      <c r="H18" s="62">
        <v>38</v>
      </c>
      <c r="I18" s="62">
        <v>31602</v>
      </c>
      <c r="J18" s="62">
        <v>755590</v>
      </c>
      <c r="K18" s="62">
        <v>304369</v>
      </c>
      <c r="L18" s="62">
        <v>79407</v>
      </c>
      <c r="M18" s="62">
        <v>1262208</v>
      </c>
      <c r="N18" s="62" t="s">
        <v>131</v>
      </c>
      <c r="O18" s="62" t="s">
        <v>131</v>
      </c>
      <c r="P18" s="62">
        <v>1262208</v>
      </c>
      <c r="Q18" s="62">
        <v>1885</v>
      </c>
      <c r="R18" s="62" t="s">
        <v>131</v>
      </c>
      <c r="S18" s="62" t="s">
        <v>131</v>
      </c>
      <c r="T18" s="62">
        <v>14515</v>
      </c>
      <c r="U18" s="62">
        <v>150</v>
      </c>
      <c r="V18" s="62" t="s">
        <v>131</v>
      </c>
      <c r="W18" s="62" t="s">
        <v>131</v>
      </c>
      <c r="X18" s="62">
        <v>697</v>
      </c>
      <c r="Y18" s="62">
        <v>119166</v>
      </c>
      <c r="Z18" s="62" t="s">
        <v>131</v>
      </c>
      <c r="AA18" s="62">
        <v>1398622</v>
      </c>
      <c r="AB18" s="62" t="s">
        <v>131</v>
      </c>
      <c r="AC18" s="62" t="s">
        <v>131</v>
      </c>
      <c r="AD18" s="70">
        <v>1398622</v>
      </c>
    </row>
    <row r="19" spans="1:30" ht="18" customHeight="1" x14ac:dyDescent="0.15">
      <c r="A19" s="69" t="s">
        <v>266</v>
      </c>
      <c r="B19" s="62">
        <v>99578</v>
      </c>
      <c r="C19" s="62">
        <v>99578</v>
      </c>
      <c r="D19" s="62" t="s">
        <v>131</v>
      </c>
      <c r="E19" s="62">
        <v>99578</v>
      </c>
      <c r="F19" s="62">
        <v>9421</v>
      </c>
      <c r="G19" s="62">
        <v>112</v>
      </c>
      <c r="H19" s="62">
        <v>62</v>
      </c>
      <c r="I19" s="62">
        <v>4</v>
      </c>
      <c r="J19" s="62">
        <v>35264</v>
      </c>
      <c r="K19" s="62">
        <v>1433</v>
      </c>
      <c r="L19" s="62">
        <v>2484</v>
      </c>
      <c r="M19" s="62">
        <v>148357</v>
      </c>
      <c r="N19" s="62" t="s">
        <v>131</v>
      </c>
      <c r="O19" s="62" t="s">
        <v>131</v>
      </c>
      <c r="P19" s="62">
        <v>148357</v>
      </c>
      <c r="Q19" s="62">
        <v>22742</v>
      </c>
      <c r="R19" s="62" t="s">
        <v>131</v>
      </c>
      <c r="S19" s="62">
        <v>1369</v>
      </c>
      <c r="T19" s="62">
        <v>3926</v>
      </c>
      <c r="U19" s="62">
        <v>995</v>
      </c>
      <c r="V19" s="62">
        <v>284</v>
      </c>
      <c r="W19" s="62">
        <v>2341</v>
      </c>
      <c r="X19" s="62">
        <v>1837</v>
      </c>
      <c r="Y19" s="62">
        <v>4698</v>
      </c>
      <c r="Z19" s="62">
        <v>277390</v>
      </c>
      <c r="AA19" s="62">
        <v>463939</v>
      </c>
      <c r="AB19" s="62" t="s">
        <v>131</v>
      </c>
      <c r="AC19" s="62">
        <v>-29057</v>
      </c>
      <c r="AD19" s="70">
        <v>434882</v>
      </c>
    </row>
    <row r="20" spans="1:30" ht="18" customHeight="1" x14ac:dyDescent="0.15">
      <c r="A20" s="69" t="s">
        <v>267</v>
      </c>
      <c r="B20" s="62" t="s">
        <v>131</v>
      </c>
      <c r="C20" s="62" t="s">
        <v>131</v>
      </c>
      <c r="D20" s="62" t="s">
        <v>131</v>
      </c>
      <c r="E20" s="62" t="s">
        <v>131</v>
      </c>
      <c r="F20" s="62" t="s">
        <v>131</v>
      </c>
      <c r="G20" s="62" t="s">
        <v>131</v>
      </c>
      <c r="H20" s="62" t="s">
        <v>131</v>
      </c>
      <c r="I20" s="62" t="s">
        <v>131</v>
      </c>
      <c r="J20" s="62" t="s">
        <v>131</v>
      </c>
      <c r="K20" s="62">
        <v>726</v>
      </c>
      <c r="L20" s="62">
        <v>683</v>
      </c>
      <c r="M20" s="62">
        <v>1409</v>
      </c>
      <c r="N20" s="62" t="s">
        <v>131</v>
      </c>
      <c r="O20" s="62" t="s">
        <v>131</v>
      </c>
      <c r="P20" s="62">
        <v>1409</v>
      </c>
      <c r="Q20" s="62" t="s">
        <v>131</v>
      </c>
      <c r="R20" s="62" t="s">
        <v>131</v>
      </c>
      <c r="S20" s="62" t="s">
        <v>131</v>
      </c>
      <c r="T20" s="62" t="s">
        <v>131</v>
      </c>
      <c r="U20" s="62" t="s">
        <v>131</v>
      </c>
      <c r="V20" s="62" t="s">
        <v>131</v>
      </c>
      <c r="W20" s="62" t="s">
        <v>131</v>
      </c>
      <c r="X20" s="62" t="s">
        <v>131</v>
      </c>
      <c r="Y20" s="62" t="s">
        <v>131</v>
      </c>
      <c r="Z20" s="62" t="s">
        <v>131</v>
      </c>
      <c r="AA20" s="62">
        <v>1409</v>
      </c>
      <c r="AB20" s="62" t="s">
        <v>131</v>
      </c>
      <c r="AC20" s="62" t="s">
        <v>131</v>
      </c>
      <c r="AD20" s="70">
        <v>1409</v>
      </c>
    </row>
    <row r="21" spans="1:30" ht="18" customHeight="1" x14ac:dyDescent="0.15">
      <c r="A21" s="69" t="s">
        <v>268</v>
      </c>
      <c r="B21" s="62" t="s">
        <v>131</v>
      </c>
      <c r="C21" s="62" t="s">
        <v>131</v>
      </c>
      <c r="D21" s="62" t="s">
        <v>131</v>
      </c>
      <c r="E21" s="62" t="s">
        <v>131</v>
      </c>
      <c r="F21" s="62" t="s">
        <v>131</v>
      </c>
      <c r="G21" s="62" t="s">
        <v>131</v>
      </c>
      <c r="H21" s="62" t="s">
        <v>131</v>
      </c>
      <c r="I21" s="62" t="s">
        <v>131</v>
      </c>
      <c r="J21" s="62" t="s">
        <v>131</v>
      </c>
      <c r="K21" s="62" t="s">
        <v>131</v>
      </c>
      <c r="L21" s="62" t="s">
        <v>131</v>
      </c>
      <c r="M21" s="62" t="s">
        <v>131</v>
      </c>
      <c r="N21" s="62" t="s">
        <v>131</v>
      </c>
      <c r="O21" s="62" t="s">
        <v>131</v>
      </c>
      <c r="P21" s="62" t="s">
        <v>131</v>
      </c>
      <c r="Q21" s="62" t="s">
        <v>131</v>
      </c>
      <c r="R21" s="62" t="s">
        <v>131</v>
      </c>
      <c r="S21" s="62" t="s">
        <v>131</v>
      </c>
      <c r="T21" s="62" t="s">
        <v>131</v>
      </c>
      <c r="U21" s="62" t="s">
        <v>131</v>
      </c>
      <c r="V21" s="62" t="s">
        <v>131</v>
      </c>
      <c r="W21" s="62" t="s">
        <v>131</v>
      </c>
      <c r="X21" s="62" t="s">
        <v>131</v>
      </c>
      <c r="Y21" s="62" t="s">
        <v>131</v>
      </c>
      <c r="Z21" s="62" t="s">
        <v>131</v>
      </c>
      <c r="AA21" s="62" t="s">
        <v>131</v>
      </c>
      <c r="AB21" s="62" t="s">
        <v>131</v>
      </c>
      <c r="AC21" s="62" t="s">
        <v>131</v>
      </c>
      <c r="AD21" s="70" t="s">
        <v>131</v>
      </c>
    </row>
    <row r="22" spans="1:30" ht="18" customHeight="1" x14ac:dyDescent="0.15">
      <c r="A22" s="69" t="s">
        <v>269</v>
      </c>
      <c r="B22" s="62" t="s">
        <v>131</v>
      </c>
      <c r="C22" s="62" t="s">
        <v>131</v>
      </c>
      <c r="D22" s="62" t="s">
        <v>131</v>
      </c>
      <c r="E22" s="62" t="s">
        <v>131</v>
      </c>
      <c r="F22" s="62" t="s">
        <v>131</v>
      </c>
      <c r="G22" s="62" t="s">
        <v>131</v>
      </c>
      <c r="H22" s="62" t="s">
        <v>131</v>
      </c>
      <c r="I22" s="62" t="s">
        <v>131</v>
      </c>
      <c r="J22" s="62" t="s">
        <v>131</v>
      </c>
      <c r="K22" s="62">
        <v>726</v>
      </c>
      <c r="L22" s="62">
        <v>683</v>
      </c>
      <c r="M22" s="62">
        <v>1409</v>
      </c>
      <c r="N22" s="62" t="s">
        <v>131</v>
      </c>
      <c r="O22" s="62" t="s">
        <v>131</v>
      </c>
      <c r="P22" s="62">
        <v>1409</v>
      </c>
      <c r="Q22" s="62" t="s">
        <v>131</v>
      </c>
      <c r="R22" s="62" t="s">
        <v>131</v>
      </c>
      <c r="S22" s="62" t="s">
        <v>131</v>
      </c>
      <c r="T22" s="62" t="s">
        <v>131</v>
      </c>
      <c r="U22" s="62" t="s">
        <v>131</v>
      </c>
      <c r="V22" s="62" t="s">
        <v>131</v>
      </c>
      <c r="W22" s="62" t="s">
        <v>131</v>
      </c>
      <c r="X22" s="62" t="s">
        <v>131</v>
      </c>
      <c r="Y22" s="62" t="s">
        <v>131</v>
      </c>
      <c r="Z22" s="62" t="s">
        <v>131</v>
      </c>
      <c r="AA22" s="62">
        <v>1409</v>
      </c>
      <c r="AB22" s="62" t="s">
        <v>131</v>
      </c>
      <c r="AC22" s="62" t="s">
        <v>131</v>
      </c>
      <c r="AD22" s="70">
        <v>1409</v>
      </c>
    </row>
    <row r="23" spans="1:30" ht="18" customHeight="1" x14ac:dyDescent="0.15">
      <c r="A23" s="69" t="s">
        <v>270</v>
      </c>
      <c r="B23" s="62" t="s">
        <v>131</v>
      </c>
      <c r="C23" s="62" t="s">
        <v>131</v>
      </c>
      <c r="D23" s="62" t="s">
        <v>131</v>
      </c>
      <c r="E23" s="62" t="s">
        <v>131</v>
      </c>
      <c r="F23" s="62" t="s">
        <v>131</v>
      </c>
      <c r="G23" s="62" t="s">
        <v>131</v>
      </c>
      <c r="H23" s="62" t="s">
        <v>131</v>
      </c>
      <c r="I23" s="62" t="s">
        <v>131</v>
      </c>
      <c r="J23" s="62" t="s">
        <v>131</v>
      </c>
      <c r="K23" s="62">
        <v>74</v>
      </c>
      <c r="L23" s="62">
        <v>67</v>
      </c>
      <c r="M23" s="62">
        <v>140</v>
      </c>
      <c r="N23" s="62" t="s">
        <v>131</v>
      </c>
      <c r="O23" s="62" t="s">
        <v>131</v>
      </c>
      <c r="P23" s="62">
        <v>140</v>
      </c>
      <c r="Q23" s="62">
        <v>886</v>
      </c>
      <c r="R23" s="62" t="s">
        <v>131</v>
      </c>
      <c r="S23" s="62" t="s">
        <v>131</v>
      </c>
      <c r="T23" s="62" t="s">
        <v>131</v>
      </c>
      <c r="U23" s="62" t="s">
        <v>131</v>
      </c>
      <c r="V23" s="62" t="s">
        <v>131</v>
      </c>
      <c r="W23" s="62" t="s">
        <v>131</v>
      </c>
      <c r="X23" s="62" t="s">
        <v>131</v>
      </c>
      <c r="Y23" s="62" t="s">
        <v>131</v>
      </c>
      <c r="Z23" s="62" t="s">
        <v>131</v>
      </c>
      <c r="AA23" s="62">
        <v>1027</v>
      </c>
      <c r="AB23" s="62" t="s">
        <v>131</v>
      </c>
      <c r="AC23" s="62" t="s">
        <v>131</v>
      </c>
      <c r="AD23" s="70">
        <v>1027</v>
      </c>
    </row>
    <row r="24" spans="1:30" ht="18" customHeight="1" x14ac:dyDescent="0.15">
      <c r="A24" s="69" t="s">
        <v>271</v>
      </c>
      <c r="B24" s="62">
        <v>935303</v>
      </c>
      <c r="C24" s="62">
        <v>935303</v>
      </c>
      <c r="D24" s="62" t="s">
        <v>131</v>
      </c>
      <c r="E24" s="62">
        <v>935303</v>
      </c>
      <c r="F24" s="62">
        <v>121651</v>
      </c>
      <c r="G24" s="62">
        <v>1596</v>
      </c>
      <c r="H24" s="62">
        <v>50480</v>
      </c>
      <c r="I24" s="62">
        <v>100465</v>
      </c>
      <c r="J24" s="62">
        <v>83494</v>
      </c>
      <c r="K24" s="62">
        <v>179655</v>
      </c>
      <c r="L24" s="62">
        <v>-8731</v>
      </c>
      <c r="M24" s="62">
        <v>1463912</v>
      </c>
      <c r="N24" s="62" t="s">
        <v>131</v>
      </c>
      <c r="O24" s="62" t="s">
        <v>131</v>
      </c>
      <c r="P24" s="62">
        <v>1463912</v>
      </c>
      <c r="Q24" s="62">
        <v>1063</v>
      </c>
      <c r="R24" s="62" t="s">
        <v>131</v>
      </c>
      <c r="S24" s="62">
        <v>35</v>
      </c>
      <c r="T24" s="62">
        <v>-5281</v>
      </c>
      <c r="U24" s="62">
        <v>10988</v>
      </c>
      <c r="V24" s="62">
        <v>-263</v>
      </c>
      <c r="W24" s="62">
        <v>-7805</v>
      </c>
      <c r="X24" s="62">
        <v>2336</v>
      </c>
      <c r="Y24" s="62">
        <v>61077</v>
      </c>
      <c r="Z24" s="62">
        <v>-5129</v>
      </c>
      <c r="AA24" s="62">
        <v>1520933</v>
      </c>
      <c r="AB24" s="62" t="s">
        <v>131</v>
      </c>
      <c r="AC24" s="62" t="s">
        <v>131</v>
      </c>
      <c r="AD24" s="70">
        <v>1520933</v>
      </c>
    </row>
    <row r="25" spans="1:30" ht="18" customHeight="1" x14ac:dyDescent="0.15">
      <c r="A25" s="69" t="s">
        <v>272</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70"/>
    </row>
    <row r="26" spans="1:30" ht="18" customHeight="1" x14ac:dyDescent="0.15">
      <c r="A26" s="69" t="s">
        <v>273</v>
      </c>
      <c r="B26" s="62">
        <v>1241969</v>
      </c>
      <c r="C26" s="62">
        <v>1241969</v>
      </c>
      <c r="D26" s="62" t="s">
        <v>131</v>
      </c>
      <c r="E26" s="62">
        <v>1241969</v>
      </c>
      <c r="F26" s="62">
        <v>106551</v>
      </c>
      <c r="G26" s="62" t="s">
        <v>131</v>
      </c>
      <c r="H26" s="62">
        <v>87230</v>
      </c>
      <c r="I26" s="62">
        <v>15507</v>
      </c>
      <c r="J26" s="62">
        <v>86036</v>
      </c>
      <c r="K26" s="62">
        <v>121566</v>
      </c>
      <c r="L26" s="62">
        <v>388932</v>
      </c>
      <c r="M26" s="62">
        <v>2047791</v>
      </c>
      <c r="N26" s="62" t="s">
        <v>131</v>
      </c>
      <c r="O26" s="62" t="s">
        <v>131</v>
      </c>
      <c r="P26" s="62">
        <v>2047791</v>
      </c>
      <c r="Q26" s="62">
        <v>1037</v>
      </c>
      <c r="R26" s="62" t="s">
        <v>131</v>
      </c>
      <c r="S26" s="62">
        <v>58</v>
      </c>
      <c r="T26" s="62">
        <v>8572</v>
      </c>
      <c r="U26" s="62">
        <v>14761</v>
      </c>
      <c r="V26" s="62">
        <v>906</v>
      </c>
      <c r="W26" s="62">
        <v>126940</v>
      </c>
      <c r="X26" s="62">
        <v>3918</v>
      </c>
      <c r="Y26" s="62">
        <v>19058</v>
      </c>
      <c r="Z26" s="62" t="s">
        <v>131</v>
      </c>
      <c r="AA26" s="62">
        <v>2223041</v>
      </c>
      <c r="AB26" s="62" t="s">
        <v>131</v>
      </c>
      <c r="AC26" s="62" t="s">
        <v>131</v>
      </c>
      <c r="AD26" s="70">
        <v>2223041</v>
      </c>
    </row>
    <row r="27" spans="1:30" ht="18" customHeight="1" x14ac:dyDescent="0.15">
      <c r="A27" s="69" t="s">
        <v>274</v>
      </c>
      <c r="B27" s="62">
        <v>286716</v>
      </c>
      <c r="C27" s="62">
        <v>286716</v>
      </c>
      <c r="D27" s="62" t="s">
        <v>131</v>
      </c>
      <c r="E27" s="62">
        <v>286716</v>
      </c>
      <c r="F27" s="62" t="s">
        <v>131</v>
      </c>
      <c r="G27" s="62" t="s">
        <v>131</v>
      </c>
      <c r="H27" s="62" t="s">
        <v>131</v>
      </c>
      <c r="I27" s="62">
        <v>15502</v>
      </c>
      <c r="J27" s="62">
        <v>86036</v>
      </c>
      <c r="K27" s="62">
        <v>121566</v>
      </c>
      <c r="L27" s="62">
        <v>388932</v>
      </c>
      <c r="M27" s="62">
        <v>898752</v>
      </c>
      <c r="N27" s="62" t="s">
        <v>131</v>
      </c>
      <c r="O27" s="62" t="s">
        <v>131</v>
      </c>
      <c r="P27" s="62">
        <v>898752</v>
      </c>
      <c r="Q27" s="62" t="s">
        <v>131</v>
      </c>
      <c r="R27" s="62" t="s">
        <v>131</v>
      </c>
      <c r="S27" s="62" t="s">
        <v>131</v>
      </c>
      <c r="T27" s="62">
        <v>6494</v>
      </c>
      <c r="U27" s="62">
        <v>2026</v>
      </c>
      <c r="V27" s="62" t="s">
        <v>131</v>
      </c>
      <c r="W27" s="62" t="s">
        <v>131</v>
      </c>
      <c r="X27" s="62" t="s">
        <v>131</v>
      </c>
      <c r="Y27" s="62">
        <v>8203</v>
      </c>
      <c r="Z27" s="62" t="s">
        <v>131</v>
      </c>
      <c r="AA27" s="62">
        <v>915476</v>
      </c>
      <c r="AB27" s="62" t="s">
        <v>131</v>
      </c>
      <c r="AC27" s="62" t="s">
        <v>131</v>
      </c>
      <c r="AD27" s="70">
        <v>915476</v>
      </c>
    </row>
    <row r="28" spans="1:30" ht="18" customHeight="1" x14ac:dyDescent="0.15">
      <c r="A28" s="69" t="s">
        <v>275</v>
      </c>
      <c r="B28" s="62">
        <v>950604</v>
      </c>
      <c r="C28" s="62">
        <v>950604</v>
      </c>
      <c r="D28" s="62" t="s">
        <v>131</v>
      </c>
      <c r="E28" s="62">
        <v>950604</v>
      </c>
      <c r="F28" s="62">
        <v>106551</v>
      </c>
      <c r="G28" s="62" t="s">
        <v>131</v>
      </c>
      <c r="H28" s="62">
        <v>87230</v>
      </c>
      <c r="I28" s="62">
        <v>4</v>
      </c>
      <c r="J28" s="62" t="s">
        <v>131</v>
      </c>
      <c r="K28" s="62" t="s">
        <v>131</v>
      </c>
      <c r="L28" s="62" t="s">
        <v>131</v>
      </c>
      <c r="M28" s="62">
        <v>1144390</v>
      </c>
      <c r="N28" s="62" t="s">
        <v>131</v>
      </c>
      <c r="O28" s="62" t="s">
        <v>131</v>
      </c>
      <c r="P28" s="62">
        <v>1144390</v>
      </c>
      <c r="Q28" s="62">
        <v>1037</v>
      </c>
      <c r="R28" s="62" t="s">
        <v>131</v>
      </c>
      <c r="S28" s="62">
        <v>58</v>
      </c>
      <c r="T28" s="62">
        <v>2078</v>
      </c>
      <c r="U28" s="62">
        <v>12735</v>
      </c>
      <c r="V28" s="62">
        <v>906</v>
      </c>
      <c r="W28" s="62">
        <v>126940</v>
      </c>
      <c r="X28" s="62">
        <v>3918</v>
      </c>
      <c r="Y28" s="62" t="s">
        <v>131</v>
      </c>
      <c r="Z28" s="62" t="s">
        <v>131</v>
      </c>
      <c r="AA28" s="62">
        <v>1292061</v>
      </c>
      <c r="AB28" s="62" t="s">
        <v>131</v>
      </c>
      <c r="AC28" s="62" t="s">
        <v>131</v>
      </c>
      <c r="AD28" s="70">
        <v>1292061</v>
      </c>
    </row>
    <row r="29" spans="1:30" ht="18" customHeight="1" x14ac:dyDescent="0.15">
      <c r="A29" s="69" t="s">
        <v>276</v>
      </c>
      <c r="B29" s="62" t="s">
        <v>131</v>
      </c>
      <c r="C29" s="62" t="s">
        <v>131</v>
      </c>
      <c r="D29" s="62" t="s">
        <v>131</v>
      </c>
      <c r="E29" s="62" t="s">
        <v>131</v>
      </c>
      <c r="F29" s="62" t="s">
        <v>131</v>
      </c>
      <c r="G29" s="62" t="s">
        <v>131</v>
      </c>
      <c r="H29" s="62" t="s">
        <v>131</v>
      </c>
      <c r="I29" s="62" t="s">
        <v>131</v>
      </c>
      <c r="J29" s="62" t="s">
        <v>131</v>
      </c>
      <c r="K29" s="62" t="s">
        <v>131</v>
      </c>
      <c r="L29" s="62" t="s">
        <v>131</v>
      </c>
      <c r="M29" s="62" t="s">
        <v>131</v>
      </c>
      <c r="N29" s="62" t="s">
        <v>131</v>
      </c>
      <c r="O29" s="62" t="s">
        <v>131</v>
      </c>
      <c r="P29" s="62" t="s">
        <v>131</v>
      </c>
      <c r="Q29" s="62" t="s">
        <v>131</v>
      </c>
      <c r="R29" s="62" t="s">
        <v>131</v>
      </c>
      <c r="S29" s="62" t="s">
        <v>131</v>
      </c>
      <c r="T29" s="62" t="s">
        <v>131</v>
      </c>
      <c r="U29" s="62" t="s">
        <v>131</v>
      </c>
      <c r="V29" s="62" t="s">
        <v>131</v>
      </c>
      <c r="W29" s="62" t="s">
        <v>131</v>
      </c>
      <c r="X29" s="62" t="s">
        <v>131</v>
      </c>
      <c r="Y29" s="62">
        <v>10855</v>
      </c>
      <c r="Z29" s="62" t="s">
        <v>131</v>
      </c>
      <c r="AA29" s="62">
        <v>10855</v>
      </c>
      <c r="AB29" s="62" t="s">
        <v>131</v>
      </c>
      <c r="AC29" s="62" t="s">
        <v>131</v>
      </c>
      <c r="AD29" s="70">
        <v>10855</v>
      </c>
    </row>
    <row r="30" spans="1:30" ht="18" customHeight="1" x14ac:dyDescent="0.15">
      <c r="A30" s="69" t="s">
        <v>277</v>
      </c>
      <c r="B30" s="62">
        <v>4649</v>
      </c>
      <c r="C30" s="62">
        <v>4649</v>
      </c>
      <c r="D30" s="62" t="s">
        <v>131</v>
      </c>
      <c r="E30" s="62">
        <v>4649</v>
      </c>
      <c r="F30" s="62" t="s">
        <v>131</v>
      </c>
      <c r="G30" s="62" t="s">
        <v>131</v>
      </c>
      <c r="H30" s="62" t="s">
        <v>131</v>
      </c>
      <c r="I30" s="62" t="s">
        <v>131</v>
      </c>
      <c r="J30" s="62" t="s">
        <v>131</v>
      </c>
      <c r="K30" s="62" t="s">
        <v>131</v>
      </c>
      <c r="L30" s="62" t="s">
        <v>131</v>
      </c>
      <c r="M30" s="62">
        <v>4649</v>
      </c>
      <c r="N30" s="62" t="s">
        <v>131</v>
      </c>
      <c r="O30" s="62" t="s">
        <v>131</v>
      </c>
      <c r="P30" s="62">
        <v>4649</v>
      </c>
      <c r="Q30" s="62" t="s">
        <v>131</v>
      </c>
      <c r="R30" s="62" t="s">
        <v>131</v>
      </c>
      <c r="S30" s="62" t="s">
        <v>131</v>
      </c>
      <c r="T30" s="62" t="s">
        <v>131</v>
      </c>
      <c r="U30" s="62" t="s">
        <v>131</v>
      </c>
      <c r="V30" s="62" t="s">
        <v>131</v>
      </c>
      <c r="W30" s="62" t="s">
        <v>131</v>
      </c>
      <c r="X30" s="62" t="s">
        <v>131</v>
      </c>
      <c r="Y30" s="62" t="s">
        <v>131</v>
      </c>
      <c r="Z30" s="62" t="s">
        <v>131</v>
      </c>
      <c r="AA30" s="62">
        <v>4649</v>
      </c>
      <c r="AB30" s="62" t="s">
        <v>131</v>
      </c>
      <c r="AC30" s="62" t="s">
        <v>131</v>
      </c>
      <c r="AD30" s="70">
        <v>4649</v>
      </c>
    </row>
    <row r="31" spans="1:30" ht="18" customHeight="1" x14ac:dyDescent="0.15">
      <c r="A31" s="69" t="s">
        <v>269</v>
      </c>
      <c r="B31" s="62" t="s">
        <v>131</v>
      </c>
      <c r="C31" s="62" t="s">
        <v>131</v>
      </c>
      <c r="D31" s="62" t="s">
        <v>131</v>
      </c>
      <c r="E31" s="62" t="s">
        <v>131</v>
      </c>
      <c r="F31" s="62" t="s">
        <v>131</v>
      </c>
      <c r="G31" s="62" t="s">
        <v>131</v>
      </c>
      <c r="H31" s="62" t="s">
        <v>131</v>
      </c>
      <c r="I31" s="62" t="s">
        <v>131</v>
      </c>
      <c r="J31" s="62" t="s">
        <v>131</v>
      </c>
      <c r="K31" s="62" t="s">
        <v>131</v>
      </c>
      <c r="L31" s="62" t="s">
        <v>131</v>
      </c>
      <c r="M31" s="62" t="s">
        <v>131</v>
      </c>
      <c r="N31" s="62" t="s">
        <v>131</v>
      </c>
      <c r="O31" s="62" t="s">
        <v>131</v>
      </c>
      <c r="P31" s="62" t="s">
        <v>131</v>
      </c>
      <c r="Q31" s="62" t="s">
        <v>131</v>
      </c>
      <c r="R31" s="62" t="s">
        <v>131</v>
      </c>
      <c r="S31" s="62" t="s">
        <v>131</v>
      </c>
      <c r="T31" s="62" t="s">
        <v>131</v>
      </c>
      <c r="U31" s="62" t="s">
        <v>131</v>
      </c>
      <c r="V31" s="62" t="s">
        <v>131</v>
      </c>
      <c r="W31" s="62" t="s">
        <v>131</v>
      </c>
      <c r="X31" s="62" t="s">
        <v>131</v>
      </c>
      <c r="Y31" s="62" t="s">
        <v>131</v>
      </c>
      <c r="Z31" s="62" t="s">
        <v>131</v>
      </c>
      <c r="AA31" s="62" t="s">
        <v>131</v>
      </c>
      <c r="AB31" s="62" t="s">
        <v>131</v>
      </c>
      <c r="AC31" s="62" t="s">
        <v>131</v>
      </c>
      <c r="AD31" s="70" t="s">
        <v>131</v>
      </c>
    </row>
    <row r="32" spans="1:30" ht="18" customHeight="1" x14ac:dyDescent="0.15">
      <c r="A32" s="69" t="s">
        <v>278</v>
      </c>
      <c r="B32" s="62">
        <v>437250</v>
      </c>
      <c r="C32" s="62">
        <v>437250</v>
      </c>
      <c r="D32" s="62" t="s">
        <v>131</v>
      </c>
      <c r="E32" s="62">
        <v>437250</v>
      </c>
      <c r="F32" s="62">
        <v>15874</v>
      </c>
      <c r="G32" s="62" t="s">
        <v>131</v>
      </c>
      <c r="H32" s="62">
        <v>23110</v>
      </c>
      <c r="I32" s="62">
        <v>19000</v>
      </c>
      <c r="J32" s="62">
        <v>124477</v>
      </c>
      <c r="K32" s="62">
        <v>21537</v>
      </c>
      <c r="L32" s="62">
        <v>258403</v>
      </c>
      <c r="M32" s="62">
        <v>899650</v>
      </c>
      <c r="N32" s="62" t="s">
        <v>131</v>
      </c>
      <c r="O32" s="62" t="s">
        <v>131</v>
      </c>
      <c r="P32" s="62">
        <v>899650</v>
      </c>
      <c r="Q32" s="62" t="s">
        <v>131</v>
      </c>
      <c r="R32" s="62" t="s">
        <v>131</v>
      </c>
      <c r="S32" s="62">
        <v>125</v>
      </c>
      <c r="T32" s="62">
        <v>18102</v>
      </c>
      <c r="U32" s="62">
        <v>10969</v>
      </c>
      <c r="V32" s="62">
        <v>1053</v>
      </c>
      <c r="W32" s="62">
        <v>97013</v>
      </c>
      <c r="X32" s="62">
        <v>1628</v>
      </c>
      <c r="Y32" s="62">
        <v>286</v>
      </c>
      <c r="Z32" s="62" t="s">
        <v>131</v>
      </c>
      <c r="AA32" s="62">
        <v>1028826</v>
      </c>
      <c r="AB32" s="62" t="s">
        <v>131</v>
      </c>
      <c r="AC32" s="62" t="s">
        <v>131</v>
      </c>
      <c r="AD32" s="70">
        <v>1028826</v>
      </c>
    </row>
    <row r="33" spans="1:30" ht="18" customHeight="1" x14ac:dyDescent="0.15">
      <c r="A33" s="69" t="s">
        <v>264</v>
      </c>
      <c r="B33" s="62">
        <v>59835</v>
      </c>
      <c r="C33" s="62">
        <v>59835</v>
      </c>
      <c r="D33" s="62" t="s">
        <v>131</v>
      </c>
      <c r="E33" s="62">
        <v>59835</v>
      </c>
      <c r="F33" s="62" t="s">
        <v>131</v>
      </c>
      <c r="G33" s="62" t="s">
        <v>131</v>
      </c>
      <c r="H33" s="62" t="s">
        <v>131</v>
      </c>
      <c r="I33" s="62" t="s">
        <v>131</v>
      </c>
      <c r="J33" s="62">
        <v>7752</v>
      </c>
      <c r="K33" s="62">
        <v>16364</v>
      </c>
      <c r="L33" s="62">
        <v>171818</v>
      </c>
      <c r="M33" s="62">
        <v>255769</v>
      </c>
      <c r="N33" s="62" t="s">
        <v>131</v>
      </c>
      <c r="O33" s="62" t="s">
        <v>131</v>
      </c>
      <c r="P33" s="62">
        <v>255769</v>
      </c>
      <c r="Q33" s="62" t="s">
        <v>131</v>
      </c>
      <c r="R33" s="62" t="s">
        <v>131</v>
      </c>
      <c r="S33" s="62" t="s">
        <v>131</v>
      </c>
      <c r="T33" s="62" t="s">
        <v>131</v>
      </c>
      <c r="U33" s="62" t="s">
        <v>131</v>
      </c>
      <c r="V33" s="62" t="s">
        <v>131</v>
      </c>
      <c r="W33" s="62">
        <v>1888</v>
      </c>
      <c r="X33" s="62" t="s">
        <v>131</v>
      </c>
      <c r="Y33" s="62" t="s">
        <v>131</v>
      </c>
      <c r="Z33" s="62" t="s">
        <v>131</v>
      </c>
      <c r="AA33" s="62">
        <v>257657</v>
      </c>
      <c r="AB33" s="62" t="s">
        <v>131</v>
      </c>
      <c r="AC33" s="62" t="s">
        <v>131</v>
      </c>
      <c r="AD33" s="70">
        <v>257657</v>
      </c>
    </row>
    <row r="34" spans="1:30" ht="18" customHeight="1" x14ac:dyDescent="0.15">
      <c r="A34" s="69" t="s">
        <v>279</v>
      </c>
      <c r="B34" s="62">
        <v>365972</v>
      </c>
      <c r="C34" s="62">
        <v>365972</v>
      </c>
      <c r="D34" s="62" t="s">
        <v>131</v>
      </c>
      <c r="E34" s="62">
        <v>365972</v>
      </c>
      <c r="F34" s="62">
        <v>15874</v>
      </c>
      <c r="G34" s="62" t="s">
        <v>131</v>
      </c>
      <c r="H34" s="62">
        <v>23110</v>
      </c>
      <c r="I34" s="62">
        <v>19000</v>
      </c>
      <c r="J34" s="62" t="s">
        <v>131</v>
      </c>
      <c r="K34" s="62" t="s">
        <v>131</v>
      </c>
      <c r="L34" s="62" t="s">
        <v>131</v>
      </c>
      <c r="M34" s="62">
        <v>423956</v>
      </c>
      <c r="N34" s="62" t="s">
        <v>131</v>
      </c>
      <c r="O34" s="62" t="s">
        <v>131</v>
      </c>
      <c r="P34" s="62">
        <v>423956</v>
      </c>
      <c r="Q34" s="62" t="s">
        <v>131</v>
      </c>
      <c r="R34" s="62" t="s">
        <v>131</v>
      </c>
      <c r="S34" s="62">
        <v>125</v>
      </c>
      <c r="T34" s="62">
        <v>18099</v>
      </c>
      <c r="U34" s="62">
        <v>10858</v>
      </c>
      <c r="V34" s="62">
        <v>1053</v>
      </c>
      <c r="W34" s="62">
        <v>95125</v>
      </c>
      <c r="X34" s="62">
        <v>1628</v>
      </c>
      <c r="Y34" s="62" t="s">
        <v>131</v>
      </c>
      <c r="Z34" s="62" t="s">
        <v>131</v>
      </c>
      <c r="AA34" s="62">
        <v>550844</v>
      </c>
      <c r="AB34" s="62" t="s">
        <v>131</v>
      </c>
      <c r="AC34" s="62" t="s">
        <v>131</v>
      </c>
      <c r="AD34" s="70">
        <v>550844</v>
      </c>
    </row>
    <row r="35" spans="1:30" ht="18" customHeight="1" x14ac:dyDescent="0.15">
      <c r="A35" s="69" t="s">
        <v>280</v>
      </c>
      <c r="B35" s="62">
        <v>8811</v>
      </c>
      <c r="C35" s="62">
        <v>8811</v>
      </c>
      <c r="D35" s="62" t="s">
        <v>131</v>
      </c>
      <c r="E35" s="62">
        <v>8811</v>
      </c>
      <c r="F35" s="62" t="s">
        <v>131</v>
      </c>
      <c r="G35" s="62" t="s">
        <v>131</v>
      </c>
      <c r="H35" s="62" t="s">
        <v>131</v>
      </c>
      <c r="I35" s="62" t="s">
        <v>131</v>
      </c>
      <c r="J35" s="62" t="s">
        <v>131</v>
      </c>
      <c r="K35" s="62" t="s">
        <v>131</v>
      </c>
      <c r="L35" s="62" t="s">
        <v>131</v>
      </c>
      <c r="M35" s="62">
        <v>8811</v>
      </c>
      <c r="N35" s="62" t="s">
        <v>131</v>
      </c>
      <c r="O35" s="62" t="s">
        <v>131</v>
      </c>
      <c r="P35" s="62">
        <v>8811</v>
      </c>
      <c r="Q35" s="62" t="s">
        <v>131</v>
      </c>
      <c r="R35" s="62" t="s">
        <v>131</v>
      </c>
      <c r="S35" s="62" t="s">
        <v>131</v>
      </c>
      <c r="T35" s="62" t="s">
        <v>131</v>
      </c>
      <c r="U35" s="62" t="s">
        <v>131</v>
      </c>
      <c r="V35" s="62" t="s">
        <v>131</v>
      </c>
      <c r="W35" s="62" t="s">
        <v>131</v>
      </c>
      <c r="X35" s="62" t="s">
        <v>131</v>
      </c>
      <c r="Y35" s="62" t="s">
        <v>131</v>
      </c>
      <c r="Z35" s="62" t="s">
        <v>131</v>
      </c>
      <c r="AA35" s="62">
        <v>8811</v>
      </c>
      <c r="AB35" s="62" t="s">
        <v>131</v>
      </c>
      <c r="AC35" s="62" t="s">
        <v>131</v>
      </c>
      <c r="AD35" s="70">
        <v>8811</v>
      </c>
    </row>
    <row r="36" spans="1:30" ht="18" customHeight="1" x14ac:dyDescent="0.15">
      <c r="A36" s="69" t="s">
        <v>281</v>
      </c>
      <c r="B36" s="62">
        <v>2632</v>
      </c>
      <c r="C36" s="62">
        <v>2632</v>
      </c>
      <c r="D36" s="62" t="s">
        <v>131</v>
      </c>
      <c r="E36" s="62">
        <v>2632</v>
      </c>
      <c r="F36" s="62" t="s">
        <v>131</v>
      </c>
      <c r="G36" s="62" t="s">
        <v>131</v>
      </c>
      <c r="H36" s="62" t="s">
        <v>131</v>
      </c>
      <c r="I36" s="62" t="s">
        <v>131</v>
      </c>
      <c r="J36" s="62">
        <v>52</v>
      </c>
      <c r="K36" s="62">
        <v>814</v>
      </c>
      <c r="L36" s="62" t="s">
        <v>131</v>
      </c>
      <c r="M36" s="62">
        <v>3498</v>
      </c>
      <c r="N36" s="62" t="s">
        <v>131</v>
      </c>
      <c r="O36" s="62" t="s">
        <v>131</v>
      </c>
      <c r="P36" s="62">
        <v>3498</v>
      </c>
      <c r="Q36" s="62" t="s">
        <v>131</v>
      </c>
      <c r="R36" s="62" t="s">
        <v>131</v>
      </c>
      <c r="S36" s="62" t="s">
        <v>131</v>
      </c>
      <c r="T36" s="62">
        <v>3</v>
      </c>
      <c r="U36" s="62">
        <v>111</v>
      </c>
      <c r="V36" s="62" t="s">
        <v>131</v>
      </c>
      <c r="W36" s="62" t="s">
        <v>131</v>
      </c>
      <c r="X36" s="62" t="s">
        <v>131</v>
      </c>
      <c r="Y36" s="62">
        <v>286</v>
      </c>
      <c r="Z36" s="62" t="s">
        <v>131</v>
      </c>
      <c r="AA36" s="62">
        <v>3898</v>
      </c>
      <c r="AB36" s="62" t="s">
        <v>131</v>
      </c>
      <c r="AC36" s="62" t="s">
        <v>131</v>
      </c>
      <c r="AD36" s="70">
        <v>3898</v>
      </c>
    </row>
    <row r="37" spans="1:30" ht="18" customHeight="1" x14ac:dyDescent="0.15">
      <c r="A37" s="69" t="s">
        <v>266</v>
      </c>
      <c r="B37" s="62" t="s">
        <v>131</v>
      </c>
      <c r="C37" s="62" t="s">
        <v>131</v>
      </c>
      <c r="D37" s="62" t="s">
        <v>131</v>
      </c>
      <c r="E37" s="62" t="s">
        <v>131</v>
      </c>
      <c r="F37" s="62" t="s">
        <v>131</v>
      </c>
      <c r="G37" s="62" t="s">
        <v>131</v>
      </c>
      <c r="H37" s="62" t="s">
        <v>131</v>
      </c>
      <c r="I37" s="62" t="s">
        <v>131</v>
      </c>
      <c r="J37" s="62">
        <v>116673</v>
      </c>
      <c r="K37" s="62">
        <v>4359</v>
      </c>
      <c r="L37" s="62">
        <v>86585</v>
      </c>
      <c r="M37" s="62">
        <v>207616</v>
      </c>
      <c r="N37" s="62" t="s">
        <v>131</v>
      </c>
      <c r="O37" s="62" t="s">
        <v>131</v>
      </c>
      <c r="P37" s="62">
        <v>207616</v>
      </c>
      <c r="Q37" s="62" t="s">
        <v>131</v>
      </c>
      <c r="R37" s="62" t="s">
        <v>131</v>
      </c>
      <c r="S37" s="62" t="s">
        <v>131</v>
      </c>
      <c r="T37" s="62" t="s">
        <v>131</v>
      </c>
      <c r="U37" s="62" t="s">
        <v>131</v>
      </c>
      <c r="V37" s="62" t="s">
        <v>131</v>
      </c>
      <c r="W37" s="62" t="s">
        <v>131</v>
      </c>
      <c r="X37" s="62" t="s">
        <v>131</v>
      </c>
      <c r="Y37" s="62" t="s">
        <v>131</v>
      </c>
      <c r="Z37" s="62" t="s">
        <v>131</v>
      </c>
      <c r="AA37" s="62">
        <v>207616</v>
      </c>
      <c r="AB37" s="62" t="s">
        <v>131</v>
      </c>
      <c r="AC37" s="62" t="s">
        <v>131</v>
      </c>
      <c r="AD37" s="70">
        <v>207616</v>
      </c>
    </row>
    <row r="38" spans="1:30" ht="18" customHeight="1" x14ac:dyDescent="0.15">
      <c r="A38" s="69" t="s">
        <v>282</v>
      </c>
      <c r="B38" s="62">
        <v>-804719</v>
      </c>
      <c r="C38" s="62">
        <v>-804719</v>
      </c>
      <c r="D38" s="62" t="s">
        <v>131</v>
      </c>
      <c r="E38" s="62">
        <v>-804719</v>
      </c>
      <c r="F38" s="62">
        <v>-90677</v>
      </c>
      <c r="G38" s="62" t="s">
        <v>131</v>
      </c>
      <c r="H38" s="62">
        <v>-64120</v>
      </c>
      <c r="I38" s="62">
        <v>3493</v>
      </c>
      <c r="J38" s="62">
        <v>38440</v>
      </c>
      <c r="K38" s="62">
        <v>-100029</v>
      </c>
      <c r="L38" s="62">
        <v>-130529</v>
      </c>
      <c r="M38" s="62">
        <v>-1148141</v>
      </c>
      <c r="N38" s="62" t="s">
        <v>131</v>
      </c>
      <c r="O38" s="62" t="s">
        <v>131</v>
      </c>
      <c r="P38" s="62">
        <v>-1148141</v>
      </c>
      <c r="Q38" s="62">
        <v>-1037</v>
      </c>
      <c r="R38" s="62" t="s">
        <v>131</v>
      </c>
      <c r="S38" s="62">
        <v>67</v>
      </c>
      <c r="T38" s="62">
        <v>9530</v>
      </c>
      <c r="U38" s="62">
        <v>-3792</v>
      </c>
      <c r="V38" s="62">
        <v>147</v>
      </c>
      <c r="W38" s="62">
        <v>-29927</v>
      </c>
      <c r="X38" s="62">
        <v>-2290</v>
      </c>
      <c r="Y38" s="62">
        <v>-18773</v>
      </c>
      <c r="Z38" s="62" t="s">
        <v>131</v>
      </c>
      <c r="AA38" s="62">
        <v>-1194215</v>
      </c>
      <c r="AB38" s="62" t="s">
        <v>131</v>
      </c>
      <c r="AC38" s="62" t="s">
        <v>131</v>
      </c>
      <c r="AD38" s="70">
        <v>-1194215</v>
      </c>
    </row>
    <row r="39" spans="1:30" ht="18" customHeight="1" x14ac:dyDescent="0.15">
      <c r="A39" s="69" t="s">
        <v>283</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70"/>
    </row>
    <row r="40" spans="1:30" ht="18" customHeight="1" x14ac:dyDescent="0.15">
      <c r="A40" s="69" t="s">
        <v>284</v>
      </c>
      <c r="B40" s="62">
        <v>558834</v>
      </c>
      <c r="C40" s="62">
        <v>558834</v>
      </c>
      <c r="D40" s="62" t="s">
        <v>131</v>
      </c>
      <c r="E40" s="62">
        <v>558834</v>
      </c>
      <c r="F40" s="62" t="s">
        <v>131</v>
      </c>
      <c r="G40" s="62" t="s">
        <v>131</v>
      </c>
      <c r="H40" s="62" t="s">
        <v>131</v>
      </c>
      <c r="I40" s="62">
        <v>98921</v>
      </c>
      <c r="J40" s="62">
        <v>163379</v>
      </c>
      <c r="K40" s="62">
        <v>13764</v>
      </c>
      <c r="L40" s="62">
        <v>247290</v>
      </c>
      <c r="M40" s="62">
        <v>1082187</v>
      </c>
      <c r="N40" s="62" t="s">
        <v>131</v>
      </c>
      <c r="O40" s="62" t="s">
        <v>131</v>
      </c>
      <c r="P40" s="62">
        <v>1082187</v>
      </c>
      <c r="Q40" s="62" t="s">
        <v>131</v>
      </c>
      <c r="R40" s="62" t="s">
        <v>131</v>
      </c>
      <c r="S40" s="62" t="s">
        <v>131</v>
      </c>
      <c r="T40" s="62">
        <v>7797</v>
      </c>
      <c r="U40" s="62">
        <v>23578</v>
      </c>
      <c r="V40" s="62" t="s">
        <v>131</v>
      </c>
      <c r="W40" s="62" t="s">
        <v>131</v>
      </c>
      <c r="X40" s="62" t="s">
        <v>131</v>
      </c>
      <c r="Y40" s="62">
        <v>15329</v>
      </c>
      <c r="Z40" s="62">
        <v>66762</v>
      </c>
      <c r="AA40" s="62">
        <v>1195653</v>
      </c>
      <c r="AB40" s="62" t="s">
        <v>131</v>
      </c>
      <c r="AC40" s="62" t="s">
        <v>131</v>
      </c>
      <c r="AD40" s="70">
        <v>1195653</v>
      </c>
    </row>
    <row r="41" spans="1:30" ht="18" customHeight="1" x14ac:dyDescent="0.15">
      <c r="A41" s="69" t="s">
        <v>312</v>
      </c>
      <c r="B41" s="62">
        <v>558834</v>
      </c>
      <c r="C41" s="62">
        <v>558834</v>
      </c>
      <c r="D41" s="62" t="s">
        <v>131</v>
      </c>
      <c r="E41" s="62">
        <v>558834</v>
      </c>
      <c r="F41" s="62" t="s">
        <v>131</v>
      </c>
      <c r="G41" s="62" t="s">
        <v>131</v>
      </c>
      <c r="H41" s="62" t="s">
        <v>131</v>
      </c>
      <c r="I41" s="62">
        <v>98921</v>
      </c>
      <c r="J41" s="62">
        <v>163379</v>
      </c>
      <c r="K41" s="62">
        <v>13764</v>
      </c>
      <c r="L41" s="62">
        <v>247290</v>
      </c>
      <c r="M41" s="62">
        <v>1082187</v>
      </c>
      <c r="N41" s="62" t="s">
        <v>131</v>
      </c>
      <c r="O41" s="62" t="s">
        <v>131</v>
      </c>
      <c r="P41" s="62">
        <v>1082187</v>
      </c>
      <c r="Q41" s="62" t="s">
        <v>131</v>
      </c>
      <c r="R41" s="62" t="s">
        <v>131</v>
      </c>
      <c r="S41" s="62" t="s">
        <v>131</v>
      </c>
      <c r="T41" s="62">
        <v>7797</v>
      </c>
      <c r="U41" s="62">
        <v>23578</v>
      </c>
      <c r="V41" s="62" t="s">
        <v>131</v>
      </c>
      <c r="W41" s="62" t="s">
        <v>131</v>
      </c>
      <c r="X41" s="62" t="s">
        <v>131</v>
      </c>
      <c r="Y41" s="62">
        <v>15329</v>
      </c>
      <c r="Z41" s="62">
        <v>65000</v>
      </c>
      <c r="AA41" s="62">
        <v>1193891</v>
      </c>
      <c r="AB41" s="62" t="s">
        <v>131</v>
      </c>
      <c r="AC41" s="62" t="s">
        <v>131</v>
      </c>
      <c r="AD41" s="70">
        <v>1193891</v>
      </c>
    </row>
    <row r="42" spans="1:30" ht="18" customHeight="1" x14ac:dyDescent="0.15">
      <c r="A42" s="69" t="s">
        <v>269</v>
      </c>
      <c r="B42" s="62" t="s">
        <v>131</v>
      </c>
      <c r="C42" s="62" t="s">
        <v>131</v>
      </c>
      <c r="D42" s="62" t="s">
        <v>131</v>
      </c>
      <c r="E42" s="62" t="s">
        <v>131</v>
      </c>
      <c r="F42" s="62" t="s">
        <v>131</v>
      </c>
      <c r="G42" s="62" t="s">
        <v>131</v>
      </c>
      <c r="H42" s="62" t="s">
        <v>131</v>
      </c>
      <c r="I42" s="62" t="s">
        <v>131</v>
      </c>
      <c r="J42" s="62" t="s">
        <v>131</v>
      </c>
      <c r="K42" s="62" t="s">
        <v>131</v>
      </c>
      <c r="L42" s="62" t="s">
        <v>131</v>
      </c>
      <c r="M42" s="62" t="s">
        <v>131</v>
      </c>
      <c r="N42" s="62" t="s">
        <v>131</v>
      </c>
      <c r="O42" s="62" t="s">
        <v>131</v>
      </c>
      <c r="P42" s="62" t="s">
        <v>131</v>
      </c>
      <c r="Q42" s="62" t="s">
        <v>131</v>
      </c>
      <c r="R42" s="62" t="s">
        <v>131</v>
      </c>
      <c r="S42" s="62" t="s">
        <v>131</v>
      </c>
      <c r="T42" s="62" t="s">
        <v>131</v>
      </c>
      <c r="U42" s="62" t="s">
        <v>131</v>
      </c>
      <c r="V42" s="62" t="s">
        <v>131</v>
      </c>
      <c r="W42" s="62" t="s">
        <v>131</v>
      </c>
      <c r="X42" s="62" t="s">
        <v>131</v>
      </c>
      <c r="Y42" s="62" t="s">
        <v>131</v>
      </c>
      <c r="Z42" s="62">
        <v>1762</v>
      </c>
      <c r="AA42" s="62">
        <v>1762</v>
      </c>
      <c r="AB42" s="62" t="s">
        <v>131</v>
      </c>
      <c r="AC42" s="62" t="s">
        <v>131</v>
      </c>
      <c r="AD42" s="70">
        <v>1762</v>
      </c>
    </row>
    <row r="43" spans="1:30" ht="18" customHeight="1" x14ac:dyDescent="0.15">
      <c r="A43" s="69" t="s">
        <v>286</v>
      </c>
      <c r="B43" s="62">
        <v>345884</v>
      </c>
      <c r="C43" s="62">
        <v>345884</v>
      </c>
      <c r="D43" s="62" t="s">
        <v>131</v>
      </c>
      <c r="E43" s="62">
        <v>345884</v>
      </c>
      <c r="F43" s="62" t="s">
        <v>131</v>
      </c>
      <c r="G43" s="62" t="s">
        <v>131</v>
      </c>
      <c r="H43" s="62" t="s">
        <v>131</v>
      </c>
      <c r="I43" s="62">
        <v>8100</v>
      </c>
      <c r="J43" s="62">
        <v>61400</v>
      </c>
      <c r="K43" s="62" t="s">
        <v>131</v>
      </c>
      <c r="L43" s="62">
        <v>330000</v>
      </c>
      <c r="M43" s="62">
        <v>745384</v>
      </c>
      <c r="N43" s="62" t="s">
        <v>131</v>
      </c>
      <c r="O43" s="62" t="s">
        <v>131</v>
      </c>
      <c r="P43" s="62">
        <v>745384</v>
      </c>
      <c r="Q43" s="62" t="s">
        <v>131</v>
      </c>
      <c r="R43" s="62" t="s">
        <v>131</v>
      </c>
      <c r="S43" s="62" t="s">
        <v>131</v>
      </c>
      <c r="T43" s="62">
        <v>5500</v>
      </c>
      <c r="U43" s="62">
        <v>13717</v>
      </c>
      <c r="V43" s="62" t="s">
        <v>131</v>
      </c>
      <c r="W43" s="62" t="s">
        <v>131</v>
      </c>
      <c r="X43" s="62" t="s">
        <v>131</v>
      </c>
      <c r="Y43" s="62">
        <v>2063</v>
      </c>
      <c r="Z43" s="62" t="s">
        <v>131</v>
      </c>
      <c r="AA43" s="62">
        <v>766664</v>
      </c>
      <c r="AB43" s="62" t="s">
        <v>131</v>
      </c>
      <c r="AC43" s="62" t="s">
        <v>131</v>
      </c>
      <c r="AD43" s="70">
        <v>766664</v>
      </c>
    </row>
    <row r="44" spans="1:30" ht="18" customHeight="1" x14ac:dyDescent="0.15">
      <c r="A44" s="69" t="s">
        <v>313</v>
      </c>
      <c r="B44" s="62">
        <v>345884</v>
      </c>
      <c r="C44" s="62">
        <v>345884</v>
      </c>
      <c r="D44" s="62" t="s">
        <v>131</v>
      </c>
      <c r="E44" s="62">
        <v>345884</v>
      </c>
      <c r="F44" s="62" t="s">
        <v>131</v>
      </c>
      <c r="G44" s="62" t="s">
        <v>131</v>
      </c>
      <c r="H44" s="62" t="s">
        <v>131</v>
      </c>
      <c r="I44" s="62">
        <v>8100</v>
      </c>
      <c r="J44" s="62">
        <v>61400</v>
      </c>
      <c r="K44" s="62" t="s">
        <v>131</v>
      </c>
      <c r="L44" s="62">
        <v>330000</v>
      </c>
      <c r="M44" s="62">
        <v>745384</v>
      </c>
      <c r="N44" s="62" t="s">
        <v>131</v>
      </c>
      <c r="O44" s="62" t="s">
        <v>131</v>
      </c>
      <c r="P44" s="62">
        <v>745384</v>
      </c>
      <c r="Q44" s="62" t="s">
        <v>131</v>
      </c>
      <c r="R44" s="62" t="s">
        <v>131</v>
      </c>
      <c r="S44" s="62" t="s">
        <v>131</v>
      </c>
      <c r="T44" s="62">
        <v>5500</v>
      </c>
      <c r="U44" s="62">
        <v>13717</v>
      </c>
      <c r="V44" s="62" t="s">
        <v>131</v>
      </c>
      <c r="W44" s="62" t="s">
        <v>131</v>
      </c>
      <c r="X44" s="62" t="s">
        <v>131</v>
      </c>
      <c r="Y44" s="62">
        <v>2063</v>
      </c>
      <c r="Z44" s="62" t="s">
        <v>131</v>
      </c>
      <c r="AA44" s="62">
        <v>766664</v>
      </c>
      <c r="AB44" s="62" t="s">
        <v>131</v>
      </c>
      <c r="AC44" s="62" t="s">
        <v>131</v>
      </c>
      <c r="AD44" s="70">
        <v>766664</v>
      </c>
    </row>
    <row r="45" spans="1:30" ht="18" customHeight="1" x14ac:dyDescent="0.15">
      <c r="A45" s="69" t="s">
        <v>266</v>
      </c>
      <c r="B45" s="62" t="s">
        <v>131</v>
      </c>
      <c r="C45" s="62" t="s">
        <v>131</v>
      </c>
      <c r="D45" s="62" t="s">
        <v>131</v>
      </c>
      <c r="E45" s="62" t="s">
        <v>131</v>
      </c>
      <c r="F45" s="62" t="s">
        <v>131</v>
      </c>
      <c r="G45" s="62" t="s">
        <v>131</v>
      </c>
      <c r="H45" s="62" t="s">
        <v>131</v>
      </c>
      <c r="I45" s="62" t="s">
        <v>131</v>
      </c>
      <c r="J45" s="62" t="s">
        <v>131</v>
      </c>
      <c r="K45" s="62" t="s">
        <v>131</v>
      </c>
      <c r="L45" s="62" t="s">
        <v>131</v>
      </c>
      <c r="M45" s="62" t="s">
        <v>131</v>
      </c>
      <c r="N45" s="62" t="s">
        <v>131</v>
      </c>
      <c r="O45" s="62" t="s">
        <v>131</v>
      </c>
      <c r="P45" s="62" t="s">
        <v>131</v>
      </c>
      <c r="Q45" s="62" t="s">
        <v>131</v>
      </c>
      <c r="R45" s="62" t="s">
        <v>131</v>
      </c>
      <c r="S45" s="62" t="s">
        <v>131</v>
      </c>
      <c r="T45" s="62" t="s">
        <v>131</v>
      </c>
      <c r="U45" s="62" t="s">
        <v>131</v>
      </c>
      <c r="V45" s="62" t="s">
        <v>131</v>
      </c>
      <c r="W45" s="62" t="s">
        <v>131</v>
      </c>
      <c r="X45" s="62" t="s">
        <v>131</v>
      </c>
      <c r="Y45" s="62" t="s">
        <v>131</v>
      </c>
      <c r="Z45" s="62" t="s">
        <v>131</v>
      </c>
      <c r="AA45" s="62" t="s">
        <v>131</v>
      </c>
      <c r="AB45" s="62" t="s">
        <v>131</v>
      </c>
      <c r="AC45" s="62" t="s">
        <v>131</v>
      </c>
      <c r="AD45" s="70" t="s">
        <v>131</v>
      </c>
    </row>
    <row r="46" spans="1:30" ht="18" customHeight="1" x14ac:dyDescent="0.15">
      <c r="A46" s="69" t="s">
        <v>288</v>
      </c>
      <c r="B46" s="62">
        <v>-212950</v>
      </c>
      <c r="C46" s="62">
        <v>-212950</v>
      </c>
      <c r="D46" s="62" t="s">
        <v>131</v>
      </c>
      <c r="E46" s="62">
        <v>-212950</v>
      </c>
      <c r="F46" s="62" t="s">
        <v>131</v>
      </c>
      <c r="G46" s="62" t="s">
        <v>131</v>
      </c>
      <c r="H46" s="62" t="s">
        <v>131</v>
      </c>
      <c r="I46" s="62">
        <v>-90821</v>
      </c>
      <c r="J46" s="62">
        <v>-101979</v>
      </c>
      <c r="K46" s="62">
        <v>-13764</v>
      </c>
      <c r="L46" s="62">
        <v>82710</v>
      </c>
      <c r="M46" s="62">
        <v>-336803</v>
      </c>
      <c r="N46" s="62" t="s">
        <v>131</v>
      </c>
      <c r="O46" s="62" t="s">
        <v>131</v>
      </c>
      <c r="P46" s="62">
        <v>-336803</v>
      </c>
      <c r="Q46" s="62" t="s">
        <v>131</v>
      </c>
      <c r="R46" s="62" t="s">
        <v>131</v>
      </c>
      <c r="S46" s="62" t="s">
        <v>131</v>
      </c>
      <c r="T46" s="62">
        <v>-2297</v>
      </c>
      <c r="U46" s="62">
        <v>-9861</v>
      </c>
      <c r="V46" s="62" t="s">
        <v>131</v>
      </c>
      <c r="W46" s="62" t="s">
        <v>131</v>
      </c>
      <c r="X46" s="62" t="s">
        <v>131</v>
      </c>
      <c r="Y46" s="62">
        <v>-13266</v>
      </c>
      <c r="Z46" s="62">
        <v>-66762</v>
      </c>
      <c r="AA46" s="62">
        <v>-428989</v>
      </c>
      <c r="AB46" s="62" t="s">
        <v>131</v>
      </c>
      <c r="AC46" s="62" t="s">
        <v>131</v>
      </c>
      <c r="AD46" s="70">
        <v>-428989</v>
      </c>
    </row>
    <row r="47" spans="1:30" ht="18" customHeight="1" x14ac:dyDescent="0.15">
      <c r="A47" s="69" t="s">
        <v>289</v>
      </c>
      <c r="B47" s="62">
        <v>-82366</v>
      </c>
      <c r="C47" s="62">
        <v>-82366</v>
      </c>
      <c r="D47" s="62" t="s">
        <v>131</v>
      </c>
      <c r="E47" s="62">
        <v>-82366</v>
      </c>
      <c r="F47" s="62">
        <v>30974</v>
      </c>
      <c r="G47" s="62">
        <v>1596</v>
      </c>
      <c r="H47" s="62">
        <v>-13640</v>
      </c>
      <c r="I47" s="62">
        <v>13137</v>
      </c>
      <c r="J47" s="62">
        <v>19956</v>
      </c>
      <c r="K47" s="62">
        <v>65862</v>
      </c>
      <c r="L47" s="62">
        <v>-56550</v>
      </c>
      <c r="M47" s="62">
        <v>-21032</v>
      </c>
      <c r="N47" s="62" t="s">
        <v>131</v>
      </c>
      <c r="O47" s="62" t="s">
        <v>131</v>
      </c>
      <c r="P47" s="62">
        <v>-21032</v>
      </c>
      <c r="Q47" s="62">
        <v>26</v>
      </c>
      <c r="R47" s="62" t="s">
        <v>131</v>
      </c>
      <c r="S47" s="62">
        <v>102</v>
      </c>
      <c r="T47" s="62">
        <v>1952</v>
      </c>
      <c r="U47" s="62">
        <v>-2665</v>
      </c>
      <c r="V47" s="62">
        <v>-116</v>
      </c>
      <c r="W47" s="62">
        <v>-37732</v>
      </c>
      <c r="X47" s="62">
        <v>46</v>
      </c>
      <c r="Y47" s="62">
        <v>29039</v>
      </c>
      <c r="Z47" s="62">
        <v>-71891</v>
      </c>
      <c r="AA47" s="62">
        <v>-102270</v>
      </c>
      <c r="AB47" s="62" t="s">
        <v>131</v>
      </c>
      <c r="AC47" s="62" t="s">
        <v>131</v>
      </c>
      <c r="AD47" s="70">
        <v>-102270</v>
      </c>
    </row>
    <row r="48" spans="1:30" ht="18" customHeight="1" x14ac:dyDescent="0.15">
      <c r="A48" s="69" t="s">
        <v>290</v>
      </c>
      <c r="B48" s="62">
        <v>536317</v>
      </c>
      <c r="C48" s="62">
        <v>536317</v>
      </c>
      <c r="D48" s="62" t="s">
        <v>131</v>
      </c>
      <c r="E48" s="62">
        <v>536317</v>
      </c>
      <c r="F48" s="62">
        <v>212545</v>
      </c>
      <c r="G48" s="62">
        <v>2583</v>
      </c>
      <c r="H48" s="62">
        <v>174327</v>
      </c>
      <c r="I48" s="62" t="s">
        <v>131</v>
      </c>
      <c r="J48" s="62">
        <v>386987</v>
      </c>
      <c r="K48" s="62">
        <v>699645</v>
      </c>
      <c r="L48" s="62">
        <v>186392</v>
      </c>
      <c r="M48" s="62">
        <v>2198798</v>
      </c>
      <c r="N48" s="62" t="s">
        <v>131</v>
      </c>
      <c r="O48" s="62" t="s">
        <v>131</v>
      </c>
      <c r="P48" s="62">
        <v>2198798</v>
      </c>
      <c r="Q48" s="62">
        <v>496</v>
      </c>
      <c r="R48" s="62" t="s">
        <v>131</v>
      </c>
      <c r="S48" s="62">
        <v>110</v>
      </c>
      <c r="T48" s="62">
        <v>1895</v>
      </c>
      <c r="U48" s="62">
        <v>7212</v>
      </c>
      <c r="V48" s="62">
        <v>878</v>
      </c>
      <c r="W48" s="62">
        <v>125748</v>
      </c>
      <c r="X48" s="62">
        <v>3539</v>
      </c>
      <c r="Y48" s="62">
        <v>289907</v>
      </c>
      <c r="Z48" s="62">
        <v>102715</v>
      </c>
      <c r="AA48" s="62">
        <v>2731298</v>
      </c>
      <c r="AB48" s="62" t="s">
        <v>131</v>
      </c>
      <c r="AC48" s="62" t="s">
        <v>131</v>
      </c>
      <c r="AD48" s="70">
        <v>2731298</v>
      </c>
    </row>
    <row r="49" spans="1:30" ht="18" customHeight="1" x14ac:dyDescent="0.15">
      <c r="A49" s="69" t="s">
        <v>314</v>
      </c>
      <c r="B49" s="62" t="s">
        <v>131</v>
      </c>
      <c r="C49" s="62" t="s">
        <v>131</v>
      </c>
      <c r="D49" s="62" t="s">
        <v>131</v>
      </c>
      <c r="E49" s="62" t="s">
        <v>131</v>
      </c>
      <c r="F49" s="62" t="s">
        <v>131</v>
      </c>
      <c r="G49" s="62" t="s">
        <v>131</v>
      </c>
      <c r="H49" s="62" t="s">
        <v>131</v>
      </c>
      <c r="I49" s="62" t="s">
        <v>131</v>
      </c>
      <c r="J49" s="62" t="s">
        <v>131</v>
      </c>
      <c r="K49" s="62" t="s">
        <v>131</v>
      </c>
      <c r="L49" s="62" t="s">
        <v>131</v>
      </c>
      <c r="M49" s="62" t="s">
        <v>131</v>
      </c>
      <c r="N49" s="62" t="s">
        <v>131</v>
      </c>
      <c r="O49" s="62" t="s">
        <v>131</v>
      </c>
      <c r="P49" s="62" t="s">
        <v>131</v>
      </c>
      <c r="Q49" s="62">
        <v>114</v>
      </c>
      <c r="R49" s="62" t="s">
        <v>131</v>
      </c>
      <c r="S49" s="62">
        <v>0</v>
      </c>
      <c r="T49" s="62" t="s">
        <v>131</v>
      </c>
      <c r="U49" s="62">
        <v>557</v>
      </c>
      <c r="V49" s="62">
        <v>1</v>
      </c>
      <c r="W49" s="62" t="s">
        <v>131</v>
      </c>
      <c r="X49" s="62" t="s">
        <v>131</v>
      </c>
      <c r="Y49" s="62">
        <v>-13247</v>
      </c>
      <c r="Z49" s="62" t="s">
        <v>131</v>
      </c>
      <c r="AA49" s="62">
        <v>-12574</v>
      </c>
      <c r="AB49" s="62" t="s">
        <v>131</v>
      </c>
      <c r="AC49" s="62" t="s">
        <v>131</v>
      </c>
      <c r="AD49" s="70">
        <v>-12574</v>
      </c>
    </row>
    <row r="50" spans="1:30" ht="18" customHeight="1" x14ac:dyDescent="0.15">
      <c r="A50" s="69" t="s">
        <v>291</v>
      </c>
      <c r="B50" s="62">
        <v>453952</v>
      </c>
      <c r="C50" s="62">
        <v>453952</v>
      </c>
      <c r="D50" s="62" t="s">
        <v>131</v>
      </c>
      <c r="E50" s="62">
        <v>453952</v>
      </c>
      <c r="F50" s="62">
        <v>243519</v>
      </c>
      <c r="G50" s="62">
        <v>4179</v>
      </c>
      <c r="H50" s="62">
        <v>160687</v>
      </c>
      <c r="I50" s="62">
        <v>13137</v>
      </c>
      <c r="J50" s="62">
        <v>406943</v>
      </c>
      <c r="K50" s="62">
        <v>765507</v>
      </c>
      <c r="L50" s="62">
        <v>129842</v>
      </c>
      <c r="M50" s="62">
        <v>2177765</v>
      </c>
      <c r="N50" s="62" t="s">
        <v>131</v>
      </c>
      <c r="O50" s="62" t="s">
        <v>131</v>
      </c>
      <c r="P50" s="62">
        <v>2177765</v>
      </c>
      <c r="Q50" s="62">
        <v>637</v>
      </c>
      <c r="R50" s="62" t="s">
        <v>131</v>
      </c>
      <c r="S50" s="62">
        <v>212</v>
      </c>
      <c r="T50" s="62">
        <v>3847</v>
      </c>
      <c r="U50" s="62">
        <v>5104</v>
      </c>
      <c r="V50" s="62">
        <v>763</v>
      </c>
      <c r="W50" s="62">
        <v>88017</v>
      </c>
      <c r="X50" s="62">
        <v>3585</v>
      </c>
      <c r="Y50" s="62">
        <v>305699</v>
      </c>
      <c r="Z50" s="62">
        <v>30824</v>
      </c>
      <c r="AA50" s="62">
        <v>2616453</v>
      </c>
      <c r="AB50" s="62" t="s">
        <v>131</v>
      </c>
      <c r="AC50" s="62" t="s">
        <v>131</v>
      </c>
      <c r="AD50" s="70">
        <v>2616453</v>
      </c>
    </row>
    <row r="51" spans="1:30" ht="18" customHeight="1" x14ac:dyDescent="0.15">
      <c r="A51" s="69" t="s">
        <v>292</v>
      </c>
      <c r="B51" s="62">
        <v>17547</v>
      </c>
      <c r="C51" s="62">
        <v>17547</v>
      </c>
      <c r="D51" s="62" t="s">
        <v>131</v>
      </c>
      <c r="E51" s="62">
        <v>17547</v>
      </c>
      <c r="F51" s="62" t="s">
        <v>131</v>
      </c>
      <c r="G51" s="62" t="s">
        <v>131</v>
      </c>
      <c r="H51" s="62" t="s">
        <v>131</v>
      </c>
      <c r="I51" s="62" t="s">
        <v>131</v>
      </c>
      <c r="J51" s="62" t="s">
        <v>131</v>
      </c>
      <c r="K51" s="62" t="s">
        <v>131</v>
      </c>
      <c r="L51" s="62" t="s">
        <v>131</v>
      </c>
      <c r="M51" s="62">
        <v>17547</v>
      </c>
      <c r="N51" s="62" t="s">
        <v>131</v>
      </c>
      <c r="O51" s="62" t="s">
        <v>131</v>
      </c>
      <c r="P51" s="62">
        <v>17547</v>
      </c>
      <c r="Q51" s="62" t="s">
        <v>131</v>
      </c>
      <c r="R51" s="62" t="s">
        <v>131</v>
      </c>
      <c r="S51" s="62" t="s">
        <v>131</v>
      </c>
      <c r="T51" s="62">
        <v>131</v>
      </c>
      <c r="U51" s="62" t="s">
        <v>131</v>
      </c>
      <c r="V51" s="62" t="s">
        <v>131</v>
      </c>
      <c r="W51" s="62">
        <v>14</v>
      </c>
      <c r="X51" s="62" t="s">
        <v>131</v>
      </c>
      <c r="Y51" s="62" t="s">
        <v>131</v>
      </c>
      <c r="Z51" s="62" t="s">
        <v>131</v>
      </c>
      <c r="AA51" s="62">
        <v>17692</v>
      </c>
      <c r="AB51" s="62" t="s">
        <v>131</v>
      </c>
      <c r="AC51" s="62" t="s">
        <v>131</v>
      </c>
      <c r="AD51" s="70">
        <v>17692</v>
      </c>
    </row>
    <row r="52" spans="1:30" ht="18" customHeight="1" x14ac:dyDescent="0.15">
      <c r="A52" s="69" t="s">
        <v>293</v>
      </c>
      <c r="B52" s="62">
        <v>-3467</v>
      </c>
      <c r="C52" s="62">
        <v>-3467</v>
      </c>
      <c r="D52" s="62" t="s">
        <v>131</v>
      </c>
      <c r="E52" s="62">
        <v>-3467</v>
      </c>
      <c r="F52" s="62" t="s">
        <v>131</v>
      </c>
      <c r="G52" s="62" t="s">
        <v>131</v>
      </c>
      <c r="H52" s="62" t="s">
        <v>131</v>
      </c>
      <c r="I52" s="62" t="s">
        <v>131</v>
      </c>
      <c r="J52" s="62" t="s">
        <v>131</v>
      </c>
      <c r="K52" s="62" t="s">
        <v>131</v>
      </c>
      <c r="L52" s="62" t="s">
        <v>131</v>
      </c>
      <c r="M52" s="62">
        <v>-3467</v>
      </c>
      <c r="N52" s="62" t="s">
        <v>131</v>
      </c>
      <c r="O52" s="62" t="s">
        <v>131</v>
      </c>
      <c r="P52" s="62">
        <v>-3467</v>
      </c>
      <c r="Q52" s="62" t="s">
        <v>131</v>
      </c>
      <c r="R52" s="62" t="s">
        <v>131</v>
      </c>
      <c r="S52" s="62" t="s">
        <v>131</v>
      </c>
      <c r="T52" s="62">
        <v>130</v>
      </c>
      <c r="U52" s="62" t="s">
        <v>131</v>
      </c>
      <c r="V52" s="62" t="s">
        <v>131</v>
      </c>
      <c r="W52" s="62">
        <v>0</v>
      </c>
      <c r="X52" s="62" t="s">
        <v>131</v>
      </c>
      <c r="Y52" s="62" t="s">
        <v>131</v>
      </c>
      <c r="Z52" s="62" t="s">
        <v>131</v>
      </c>
      <c r="AA52" s="62">
        <v>-3338</v>
      </c>
      <c r="AB52" s="62" t="s">
        <v>131</v>
      </c>
      <c r="AC52" s="62" t="s">
        <v>131</v>
      </c>
      <c r="AD52" s="70">
        <v>-3338</v>
      </c>
    </row>
    <row r="53" spans="1:30" ht="18" customHeight="1" x14ac:dyDescent="0.15">
      <c r="A53" s="69" t="s">
        <v>294</v>
      </c>
      <c r="B53" s="62">
        <v>14080</v>
      </c>
      <c r="C53" s="62">
        <v>14080</v>
      </c>
      <c r="D53" s="62" t="s">
        <v>131</v>
      </c>
      <c r="E53" s="62">
        <v>14080</v>
      </c>
      <c r="F53" s="62" t="s">
        <v>131</v>
      </c>
      <c r="G53" s="62" t="s">
        <v>131</v>
      </c>
      <c r="H53" s="62" t="s">
        <v>131</v>
      </c>
      <c r="I53" s="62" t="s">
        <v>131</v>
      </c>
      <c r="J53" s="62" t="s">
        <v>131</v>
      </c>
      <c r="K53" s="62" t="s">
        <v>131</v>
      </c>
      <c r="L53" s="62" t="s">
        <v>131</v>
      </c>
      <c r="M53" s="62">
        <v>14080</v>
      </c>
      <c r="N53" s="62" t="s">
        <v>131</v>
      </c>
      <c r="O53" s="62" t="s">
        <v>131</v>
      </c>
      <c r="P53" s="62">
        <v>14080</v>
      </c>
      <c r="Q53" s="62" t="s">
        <v>131</v>
      </c>
      <c r="R53" s="62" t="s">
        <v>131</v>
      </c>
      <c r="S53" s="62" t="s">
        <v>131</v>
      </c>
      <c r="T53" s="62">
        <v>261</v>
      </c>
      <c r="U53" s="62" t="s">
        <v>131</v>
      </c>
      <c r="V53" s="62" t="s">
        <v>131</v>
      </c>
      <c r="W53" s="62">
        <v>14</v>
      </c>
      <c r="X53" s="62" t="s">
        <v>131</v>
      </c>
      <c r="Y53" s="62" t="s">
        <v>131</v>
      </c>
      <c r="Z53" s="62" t="s">
        <v>131</v>
      </c>
      <c r="AA53" s="62">
        <v>14355</v>
      </c>
      <c r="AB53" s="62" t="s">
        <v>131</v>
      </c>
      <c r="AC53" s="62" t="s">
        <v>131</v>
      </c>
      <c r="AD53" s="70">
        <v>14355</v>
      </c>
    </row>
    <row r="54" spans="1:30" ht="18" customHeight="1" thickBot="1" x14ac:dyDescent="0.2">
      <c r="A54" s="71" t="s">
        <v>295</v>
      </c>
      <c r="B54" s="72">
        <v>468031</v>
      </c>
      <c r="C54" s="72">
        <v>468031</v>
      </c>
      <c r="D54" s="72" t="s">
        <v>131</v>
      </c>
      <c r="E54" s="72">
        <v>468031</v>
      </c>
      <c r="F54" s="72">
        <v>243519</v>
      </c>
      <c r="G54" s="72">
        <v>4179</v>
      </c>
      <c r="H54" s="72">
        <v>160687</v>
      </c>
      <c r="I54" s="72">
        <v>13137</v>
      </c>
      <c r="J54" s="72">
        <v>406943</v>
      </c>
      <c r="K54" s="72">
        <v>765507</v>
      </c>
      <c r="L54" s="72">
        <v>129842</v>
      </c>
      <c r="M54" s="72">
        <v>2191845</v>
      </c>
      <c r="N54" s="72" t="s">
        <v>131</v>
      </c>
      <c r="O54" s="72" t="s">
        <v>131</v>
      </c>
      <c r="P54" s="72">
        <v>2191845</v>
      </c>
      <c r="Q54" s="72">
        <v>637</v>
      </c>
      <c r="R54" s="72" t="s">
        <v>131</v>
      </c>
      <c r="S54" s="72">
        <v>212</v>
      </c>
      <c r="T54" s="72">
        <v>4108</v>
      </c>
      <c r="U54" s="72">
        <v>5104</v>
      </c>
      <c r="V54" s="72">
        <v>763</v>
      </c>
      <c r="W54" s="72">
        <v>88031</v>
      </c>
      <c r="X54" s="72">
        <v>3585</v>
      </c>
      <c r="Y54" s="72">
        <v>305699</v>
      </c>
      <c r="Z54" s="72">
        <v>30824</v>
      </c>
      <c r="AA54" s="72">
        <v>2630808</v>
      </c>
      <c r="AB54" s="72" t="s">
        <v>131</v>
      </c>
      <c r="AC54" s="72" t="s">
        <v>131</v>
      </c>
      <c r="AD54" s="73">
        <v>2630808</v>
      </c>
    </row>
  </sheetData>
  <phoneticPr fontId="2"/>
  <pageMargins left="0.78740157480314965" right="0.39370078740157483" top="0.59055118110236227" bottom="0.39370078740157483" header="0.19685039370078741" footer="0.19685039370078741"/>
  <pageSetup paperSize="9" scale="41"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AAA9-88EA-4457-8CB3-EFB32A53B5A4}">
  <sheetPr>
    <pageSetUpPr fitToPage="1"/>
  </sheetPr>
  <dimension ref="A1:G62"/>
  <sheetViews>
    <sheetView workbookViewId="0">
      <selection activeCell="F63" sqref="F63"/>
    </sheetView>
  </sheetViews>
  <sheetFormatPr defaultColWidth="8.875" defaultRowHeight="11.25" x14ac:dyDescent="0.15"/>
  <cols>
    <col min="1" max="1" width="42.875" style="145" customWidth="1"/>
    <col min="2" max="3" width="8.875" style="145" hidden="1" customWidth="1"/>
    <col min="4" max="4" width="10.875" style="145" customWidth="1"/>
    <col min="5" max="5" width="15.875" style="145" customWidth="1"/>
    <col min="6" max="7" width="30.875" style="145" customWidth="1"/>
    <col min="8" max="16384" width="8.875" style="145"/>
  </cols>
  <sheetData>
    <row r="1" spans="1:7" ht="17.100000000000001" customHeight="1" x14ac:dyDescent="0.15">
      <c r="E1" s="140" t="s">
        <v>699</v>
      </c>
    </row>
    <row r="2" spans="1:7" ht="21" x14ac:dyDescent="0.15">
      <c r="A2" s="206" t="s">
        <v>739</v>
      </c>
      <c r="B2" s="207"/>
      <c r="C2" s="207"/>
      <c r="D2" s="207"/>
      <c r="E2" s="207"/>
    </row>
    <row r="3" spans="1:7" ht="13.5" x14ac:dyDescent="0.15">
      <c r="A3" s="208" t="s">
        <v>745</v>
      </c>
      <c r="B3" s="207"/>
      <c r="C3" s="207"/>
      <c r="D3" s="207"/>
      <c r="E3" s="207"/>
    </row>
    <row r="4" spans="1:7" ht="13.5" x14ac:dyDescent="0.15">
      <c r="A4" s="208" t="s">
        <v>746</v>
      </c>
      <c r="B4" s="207"/>
      <c r="C4" s="207"/>
      <c r="D4" s="207"/>
      <c r="E4" s="207"/>
    </row>
    <row r="5" spans="1:7" ht="17.100000000000001" customHeight="1" x14ac:dyDescent="0.15">
      <c r="A5" s="139"/>
      <c r="E5" s="138" t="s">
        <v>692</v>
      </c>
    </row>
    <row r="6" spans="1:7" ht="27" customHeight="1" x14ac:dyDescent="0.15">
      <c r="A6" s="216" t="s">
        <v>139</v>
      </c>
      <c r="B6" s="216"/>
      <c r="C6" s="216"/>
      <c r="D6" s="216" t="s">
        <v>114</v>
      </c>
      <c r="E6" s="216"/>
    </row>
    <row r="7" spans="1:7" ht="17.100000000000001" customHeight="1" x14ac:dyDescent="0.15">
      <c r="A7" s="213" t="s">
        <v>251</v>
      </c>
      <c r="B7" s="213"/>
      <c r="C7" s="213"/>
      <c r="D7" s="210"/>
      <c r="E7" s="210"/>
    </row>
    <row r="8" spans="1:7" ht="17.100000000000001" customHeight="1" x14ac:dyDescent="0.15">
      <c r="A8" s="213" t="s">
        <v>252</v>
      </c>
      <c r="B8" s="213"/>
      <c r="C8" s="213"/>
      <c r="D8" s="215">
        <v>5748169</v>
      </c>
      <c r="E8" s="210"/>
    </row>
    <row r="9" spans="1:7" ht="17.100000000000001" customHeight="1" x14ac:dyDescent="0.15">
      <c r="A9" s="213" t="s">
        <v>253</v>
      </c>
      <c r="B9" s="213"/>
      <c r="C9" s="213"/>
      <c r="D9" s="215">
        <v>1964375</v>
      </c>
      <c r="E9" s="210"/>
    </row>
    <row r="10" spans="1:7" ht="17.100000000000001" customHeight="1" x14ac:dyDescent="0.15">
      <c r="A10" s="213" t="s">
        <v>254</v>
      </c>
      <c r="B10" s="213"/>
      <c r="C10" s="213"/>
      <c r="D10" s="209">
        <v>880440</v>
      </c>
      <c r="E10" s="210"/>
      <c r="G10" s="159"/>
    </row>
    <row r="11" spans="1:7" ht="17.100000000000001" customHeight="1" x14ac:dyDescent="0.15">
      <c r="A11" s="213" t="s">
        <v>255</v>
      </c>
      <c r="B11" s="213"/>
      <c r="C11" s="213"/>
      <c r="D11" s="209">
        <v>1033680</v>
      </c>
      <c r="E11" s="210"/>
      <c r="G11" s="159"/>
    </row>
    <row r="12" spans="1:7" ht="17.100000000000001" customHeight="1" x14ac:dyDescent="0.15">
      <c r="A12" s="213" t="s">
        <v>256</v>
      </c>
      <c r="B12" s="213"/>
      <c r="C12" s="213"/>
      <c r="D12" s="209">
        <v>18823</v>
      </c>
      <c r="E12" s="210"/>
    </row>
    <row r="13" spans="1:7" ht="17.100000000000001" customHeight="1" x14ac:dyDescent="0.15">
      <c r="A13" s="213" t="s">
        <v>257</v>
      </c>
      <c r="B13" s="213"/>
      <c r="C13" s="213"/>
      <c r="D13" s="209">
        <v>31431</v>
      </c>
      <c r="E13" s="210"/>
    </row>
    <row r="14" spans="1:7" ht="17.100000000000001" customHeight="1" x14ac:dyDescent="0.15">
      <c r="A14" s="213" t="s">
        <v>258</v>
      </c>
      <c r="B14" s="213"/>
      <c r="C14" s="213"/>
      <c r="D14" s="209">
        <v>3783795</v>
      </c>
      <c r="E14" s="210"/>
    </row>
    <row r="15" spans="1:7" ht="17.100000000000001" customHeight="1" x14ac:dyDescent="0.15">
      <c r="A15" s="213" t="s">
        <v>259</v>
      </c>
      <c r="B15" s="213"/>
      <c r="C15" s="213"/>
      <c r="D15" s="209">
        <v>1416016</v>
      </c>
      <c r="E15" s="210"/>
    </row>
    <row r="16" spans="1:7" ht="17.100000000000001" customHeight="1" x14ac:dyDescent="0.15">
      <c r="A16" s="213" t="s">
        <v>260</v>
      </c>
      <c r="B16" s="213"/>
      <c r="C16" s="213"/>
      <c r="D16" s="209">
        <v>1155356</v>
      </c>
      <c r="E16" s="210"/>
    </row>
    <row r="17" spans="1:7" ht="17.100000000000001" customHeight="1" x14ac:dyDescent="0.15">
      <c r="A17" s="213" t="s">
        <v>261</v>
      </c>
      <c r="B17" s="213"/>
      <c r="C17" s="213"/>
      <c r="D17" s="209">
        <v>1205653</v>
      </c>
      <c r="E17" s="210"/>
    </row>
    <row r="18" spans="1:7" ht="17.100000000000001" customHeight="1" x14ac:dyDescent="0.15">
      <c r="A18" s="213" t="s">
        <v>257</v>
      </c>
      <c r="B18" s="213"/>
      <c r="C18" s="213"/>
      <c r="D18" s="209">
        <v>6770</v>
      </c>
      <c r="E18" s="210"/>
    </row>
    <row r="19" spans="1:7" ht="17.100000000000001" customHeight="1" x14ac:dyDescent="0.15">
      <c r="A19" s="213" t="s">
        <v>262</v>
      </c>
      <c r="B19" s="213"/>
      <c r="C19" s="213"/>
      <c r="D19" s="209">
        <v>6683473</v>
      </c>
      <c r="E19" s="210"/>
    </row>
    <row r="20" spans="1:7" ht="17.100000000000001" customHeight="1" x14ac:dyDescent="0.15">
      <c r="A20" s="213" t="s">
        <v>263</v>
      </c>
      <c r="B20" s="213"/>
      <c r="C20" s="213"/>
      <c r="D20" s="209">
        <v>4739384</v>
      </c>
      <c r="E20" s="210"/>
      <c r="G20" s="159"/>
    </row>
    <row r="21" spans="1:7" ht="17.100000000000001" customHeight="1" x14ac:dyDescent="0.15">
      <c r="A21" s="213" t="s">
        <v>264</v>
      </c>
      <c r="B21" s="213"/>
      <c r="C21" s="213"/>
      <c r="D21" s="209">
        <v>1753615</v>
      </c>
      <c r="E21" s="210"/>
      <c r="G21" s="159"/>
    </row>
    <row r="22" spans="1:7" ht="17.100000000000001" customHeight="1" x14ac:dyDescent="0.15">
      <c r="A22" s="213" t="s">
        <v>265</v>
      </c>
      <c r="B22" s="213"/>
      <c r="C22" s="213"/>
      <c r="D22" s="209">
        <v>90896</v>
      </c>
      <c r="E22" s="210"/>
      <c r="G22" s="159"/>
    </row>
    <row r="23" spans="1:7" ht="17.100000000000001" customHeight="1" x14ac:dyDescent="0.15">
      <c r="A23" s="213" t="s">
        <v>266</v>
      </c>
      <c r="B23" s="213"/>
      <c r="C23" s="213"/>
      <c r="D23" s="209">
        <v>99578</v>
      </c>
      <c r="E23" s="210"/>
      <c r="G23" s="159"/>
    </row>
    <row r="24" spans="1:7" ht="17.100000000000001" customHeight="1" x14ac:dyDescent="0.15">
      <c r="A24" s="213" t="s">
        <v>267</v>
      </c>
      <c r="B24" s="213"/>
      <c r="C24" s="213"/>
      <c r="D24" s="209" t="s">
        <v>131</v>
      </c>
      <c r="E24" s="210"/>
    </row>
    <row r="25" spans="1:7" ht="17.100000000000001" customHeight="1" x14ac:dyDescent="0.15">
      <c r="A25" s="213" t="s">
        <v>268</v>
      </c>
      <c r="B25" s="213"/>
      <c r="C25" s="213"/>
      <c r="D25" s="209" t="s">
        <v>131</v>
      </c>
      <c r="E25" s="210"/>
    </row>
    <row r="26" spans="1:7" ht="17.100000000000001" customHeight="1" x14ac:dyDescent="0.15">
      <c r="A26" s="213" t="s">
        <v>269</v>
      </c>
      <c r="B26" s="213"/>
      <c r="C26" s="213"/>
      <c r="D26" s="209" t="s">
        <v>131</v>
      </c>
      <c r="E26" s="210"/>
    </row>
    <row r="27" spans="1:7" ht="17.100000000000001" customHeight="1" x14ac:dyDescent="0.15">
      <c r="A27" s="213" t="s">
        <v>270</v>
      </c>
      <c r="B27" s="213"/>
      <c r="C27" s="213"/>
      <c r="D27" s="209" t="s">
        <v>131</v>
      </c>
      <c r="E27" s="210"/>
    </row>
    <row r="28" spans="1:7" ht="17.100000000000001" customHeight="1" x14ac:dyDescent="0.15">
      <c r="A28" s="214" t="s">
        <v>271</v>
      </c>
      <c r="B28" s="214"/>
      <c r="C28" s="214"/>
      <c r="D28" s="217">
        <v>935303</v>
      </c>
      <c r="E28" s="212"/>
    </row>
    <row r="29" spans="1:7" ht="17.100000000000001" customHeight="1" x14ac:dyDescent="0.15">
      <c r="A29" s="213" t="s">
        <v>272</v>
      </c>
      <c r="B29" s="213"/>
      <c r="C29" s="213"/>
      <c r="D29" s="210"/>
      <c r="E29" s="210"/>
    </row>
    <row r="30" spans="1:7" ht="17.100000000000001" customHeight="1" x14ac:dyDescent="0.15">
      <c r="A30" s="213" t="s">
        <v>273</v>
      </c>
      <c r="B30" s="213"/>
      <c r="C30" s="213"/>
      <c r="D30" s="209">
        <v>1241969</v>
      </c>
      <c r="E30" s="210"/>
    </row>
    <row r="31" spans="1:7" ht="17.100000000000001" customHeight="1" x14ac:dyDescent="0.15">
      <c r="A31" s="213" t="s">
        <v>274</v>
      </c>
      <c r="B31" s="213"/>
      <c r="C31" s="213"/>
      <c r="D31" s="209">
        <v>286716</v>
      </c>
      <c r="E31" s="210"/>
    </row>
    <row r="32" spans="1:7" ht="17.100000000000001" customHeight="1" x14ac:dyDescent="0.15">
      <c r="A32" s="213" t="s">
        <v>275</v>
      </c>
      <c r="B32" s="213"/>
      <c r="C32" s="213"/>
      <c r="D32" s="209">
        <v>950604</v>
      </c>
      <c r="E32" s="210"/>
    </row>
    <row r="33" spans="1:5" ht="17.100000000000001" customHeight="1" x14ac:dyDescent="0.15">
      <c r="A33" s="213" t="s">
        <v>276</v>
      </c>
      <c r="B33" s="213"/>
      <c r="C33" s="213"/>
      <c r="D33" s="209" t="s">
        <v>131</v>
      </c>
      <c r="E33" s="210"/>
    </row>
    <row r="34" spans="1:5" ht="17.100000000000001" customHeight="1" x14ac:dyDescent="0.15">
      <c r="A34" s="213" t="s">
        <v>277</v>
      </c>
      <c r="B34" s="213"/>
      <c r="C34" s="213"/>
      <c r="D34" s="209">
        <v>4649</v>
      </c>
      <c r="E34" s="210"/>
    </row>
    <row r="35" spans="1:5" ht="17.100000000000001" customHeight="1" x14ac:dyDescent="0.15">
      <c r="A35" s="213" t="s">
        <v>269</v>
      </c>
      <c r="B35" s="213"/>
      <c r="C35" s="213"/>
      <c r="D35" s="209" t="s">
        <v>131</v>
      </c>
      <c r="E35" s="210"/>
    </row>
    <row r="36" spans="1:5" ht="17.100000000000001" customHeight="1" x14ac:dyDescent="0.15">
      <c r="A36" s="213" t="s">
        <v>278</v>
      </c>
      <c r="B36" s="213"/>
      <c r="C36" s="213"/>
      <c r="D36" s="209">
        <v>437250</v>
      </c>
      <c r="E36" s="210"/>
    </row>
    <row r="37" spans="1:5" ht="17.100000000000001" customHeight="1" x14ac:dyDescent="0.15">
      <c r="A37" s="213" t="s">
        <v>264</v>
      </c>
      <c r="B37" s="213"/>
      <c r="C37" s="213"/>
      <c r="D37" s="209">
        <v>59835</v>
      </c>
      <c r="E37" s="210"/>
    </row>
    <row r="38" spans="1:5" ht="17.100000000000001" customHeight="1" x14ac:dyDescent="0.15">
      <c r="A38" s="213" t="s">
        <v>279</v>
      </c>
      <c r="B38" s="213"/>
      <c r="C38" s="213"/>
      <c r="D38" s="209">
        <v>365972</v>
      </c>
      <c r="E38" s="210"/>
    </row>
    <row r="39" spans="1:5" ht="17.100000000000001" customHeight="1" x14ac:dyDescent="0.15">
      <c r="A39" s="213" t="s">
        <v>280</v>
      </c>
      <c r="B39" s="213"/>
      <c r="C39" s="213"/>
      <c r="D39" s="209">
        <v>8811</v>
      </c>
      <c r="E39" s="210"/>
    </row>
    <row r="40" spans="1:5" ht="17.100000000000001" customHeight="1" x14ac:dyDescent="0.15">
      <c r="A40" s="213" t="s">
        <v>281</v>
      </c>
      <c r="B40" s="213"/>
      <c r="C40" s="213"/>
      <c r="D40" s="209">
        <v>2632</v>
      </c>
      <c r="E40" s="210"/>
    </row>
    <row r="41" spans="1:5" ht="17.100000000000001" customHeight="1" x14ac:dyDescent="0.15">
      <c r="A41" s="213" t="s">
        <v>266</v>
      </c>
      <c r="B41" s="213"/>
      <c r="C41" s="213"/>
      <c r="D41" s="209" t="s">
        <v>131</v>
      </c>
      <c r="E41" s="210"/>
    </row>
    <row r="42" spans="1:5" ht="17.100000000000001" customHeight="1" x14ac:dyDescent="0.15">
      <c r="A42" s="214" t="s">
        <v>282</v>
      </c>
      <c r="B42" s="214"/>
      <c r="C42" s="214"/>
      <c r="D42" s="211">
        <v>-804719</v>
      </c>
      <c r="E42" s="212"/>
    </row>
    <row r="43" spans="1:5" ht="17.100000000000001" customHeight="1" x14ac:dyDescent="0.15">
      <c r="A43" s="213" t="s">
        <v>283</v>
      </c>
      <c r="B43" s="213"/>
      <c r="C43" s="213"/>
      <c r="D43" s="210"/>
      <c r="E43" s="210"/>
    </row>
    <row r="44" spans="1:5" ht="17.100000000000001" customHeight="1" x14ac:dyDescent="0.15">
      <c r="A44" s="213" t="s">
        <v>284</v>
      </c>
      <c r="B44" s="213"/>
      <c r="C44" s="213"/>
      <c r="D44" s="209">
        <v>558834</v>
      </c>
      <c r="E44" s="210"/>
    </row>
    <row r="45" spans="1:5" ht="17.100000000000001" customHeight="1" x14ac:dyDescent="0.15">
      <c r="A45" s="213" t="s">
        <v>285</v>
      </c>
      <c r="B45" s="213"/>
      <c r="C45" s="213"/>
      <c r="D45" s="209">
        <v>558834</v>
      </c>
      <c r="E45" s="210"/>
    </row>
    <row r="46" spans="1:5" ht="17.100000000000001" customHeight="1" x14ac:dyDescent="0.15">
      <c r="A46" s="213" t="s">
        <v>269</v>
      </c>
      <c r="B46" s="213"/>
      <c r="C46" s="213"/>
      <c r="D46" s="209" t="s">
        <v>131</v>
      </c>
      <c r="E46" s="210"/>
    </row>
    <row r="47" spans="1:5" ht="17.100000000000001" customHeight="1" x14ac:dyDescent="0.15">
      <c r="A47" s="213" t="s">
        <v>286</v>
      </c>
      <c r="B47" s="213"/>
      <c r="C47" s="213"/>
      <c r="D47" s="209">
        <v>345884</v>
      </c>
      <c r="E47" s="210"/>
    </row>
    <row r="48" spans="1:5" ht="17.100000000000001" customHeight="1" x14ac:dyDescent="0.15">
      <c r="A48" s="213" t="s">
        <v>287</v>
      </c>
      <c r="B48" s="213"/>
      <c r="C48" s="213"/>
      <c r="D48" s="209">
        <v>345884</v>
      </c>
      <c r="E48" s="210"/>
    </row>
    <row r="49" spans="1:5" ht="17.100000000000001" customHeight="1" x14ac:dyDescent="0.15">
      <c r="A49" s="213" t="s">
        <v>266</v>
      </c>
      <c r="B49" s="213"/>
      <c r="C49" s="213"/>
      <c r="D49" s="209" t="s">
        <v>131</v>
      </c>
      <c r="E49" s="210"/>
    </row>
    <row r="50" spans="1:5" ht="17.100000000000001" customHeight="1" x14ac:dyDescent="0.15">
      <c r="A50" s="214" t="s">
        <v>288</v>
      </c>
      <c r="B50" s="214"/>
      <c r="C50" s="214"/>
      <c r="D50" s="211">
        <v>-212950</v>
      </c>
      <c r="E50" s="212"/>
    </row>
    <row r="51" spans="1:5" ht="17.100000000000001" customHeight="1" x14ac:dyDescent="0.15">
      <c r="A51" s="214" t="s">
        <v>289</v>
      </c>
      <c r="B51" s="214"/>
      <c r="C51" s="214"/>
      <c r="D51" s="211">
        <v>-82366</v>
      </c>
      <c r="E51" s="212"/>
    </row>
    <row r="52" spans="1:5" ht="17.100000000000001" customHeight="1" x14ac:dyDescent="0.15">
      <c r="A52" s="214" t="s">
        <v>290</v>
      </c>
      <c r="B52" s="214"/>
      <c r="C52" s="214"/>
      <c r="D52" s="211">
        <v>536317</v>
      </c>
      <c r="E52" s="212"/>
    </row>
    <row r="53" spans="1:5" ht="17.100000000000001" customHeight="1" x14ac:dyDescent="0.15">
      <c r="A53" s="214" t="s">
        <v>291</v>
      </c>
      <c r="B53" s="214"/>
      <c r="C53" s="214"/>
      <c r="D53" s="217">
        <v>453952</v>
      </c>
      <c r="E53" s="212"/>
    </row>
    <row r="55" spans="1:5" ht="17.100000000000001" customHeight="1" x14ac:dyDescent="0.15">
      <c r="A55" s="214" t="s">
        <v>292</v>
      </c>
      <c r="B55" s="214"/>
      <c r="C55" s="214"/>
      <c r="D55" s="211">
        <v>17547</v>
      </c>
      <c r="E55" s="212"/>
    </row>
    <row r="56" spans="1:5" ht="17.100000000000001" customHeight="1" x14ac:dyDescent="0.15">
      <c r="A56" s="214" t="s">
        <v>293</v>
      </c>
      <c r="B56" s="214"/>
      <c r="C56" s="214"/>
      <c r="D56" s="211">
        <v>-3467</v>
      </c>
      <c r="E56" s="212"/>
    </row>
    <row r="57" spans="1:5" ht="17.100000000000001" customHeight="1" x14ac:dyDescent="0.15">
      <c r="A57" s="214" t="s">
        <v>294</v>
      </c>
      <c r="B57" s="214"/>
      <c r="C57" s="214"/>
      <c r="D57" s="211">
        <v>14080</v>
      </c>
      <c r="E57" s="212"/>
    </row>
    <row r="58" spans="1:5" ht="17.100000000000001" customHeight="1" x14ac:dyDescent="0.15">
      <c r="A58" s="214" t="s">
        <v>295</v>
      </c>
      <c r="B58" s="214"/>
      <c r="C58" s="214"/>
      <c r="D58" s="211">
        <v>468031</v>
      </c>
      <c r="E58" s="212"/>
    </row>
    <row r="59" spans="1:5" ht="17.100000000000001" customHeight="1" x14ac:dyDescent="0.15">
      <c r="A59" s="137"/>
      <c r="B59" s="137"/>
      <c r="C59" s="137"/>
      <c r="D59" s="137"/>
      <c r="E59" s="137"/>
    </row>
    <row r="60" spans="1:5" x14ac:dyDescent="0.15">
      <c r="A60" s="38" t="s">
        <v>695</v>
      </c>
    </row>
    <row r="61" spans="1:5" x14ac:dyDescent="0.15">
      <c r="A61" s="38" t="s">
        <v>694</v>
      </c>
    </row>
    <row r="62" spans="1:5" x14ac:dyDescent="0.15">
      <c r="A62" s="38"/>
    </row>
  </sheetData>
  <mergeCells count="107">
    <mergeCell ref="D7:E7"/>
    <mergeCell ref="D8:E8"/>
    <mergeCell ref="D55:E55"/>
    <mergeCell ref="D56:E56"/>
    <mergeCell ref="D57:E57"/>
    <mergeCell ref="D58:E58"/>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A14:C14"/>
    <mergeCell ref="A15:C15"/>
    <mergeCell ref="A16:C16"/>
    <mergeCell ref="A17:C17"/>
    <mergeCell ref="A18:C18"/>
    <mergeCell ref="D14:E14"/>
    <mergeCell ref="D15:E15"/>
    <mergeCell ref="D16:E16"/>
    <mergeCell ref="D17:E17"/>
    <mergeCell ref="D18:E18"/>
    <mergeCell ref="A19:C19"/>
    <mergeCell ref="A20:C20"/>
    <mergeCell ref="A21:C21"/>
    <mergeCell ref="A22:C22"/>
    <mergeCell ref="A23:C23"/>
    <mergeCell ref="D19:E19"/>
    <mergeCell ref="D20:E20"/>
    <mergeCell ref="D21:E21"/>
    <mergeCell ref="D22:E22"/>
    <mergeCell ref="D23:E23"/>
    <mergeCell ref="A24:C24"/>
    <mergeCell ref="A25:C25"/>
    <mergeCell ref="A26:C26"/>
    <mergeCell ref="A27:C27"/>
    <mergeCell ref="A28:C28"/>
    <mergeCell ref="D24:E24"/>
    <mergeCell ref="D25:E25"/>
    <mergeCell ref="D26:E26"/>
    <mergeCell ref="D27:E27"/>
    <mergeCell ref="D28:E28"/>
    <mergeCell ref="A29:C29"/>
    <mergeCell ref="A30:C30"/>
    <mergeCell ref="A31:C31"/>
    <mergeCell ref="A32:C32"/>
    <mergeCell ref="A33:C33"/>
    <mergeCell ref="D29:E29"/>
    <mergeCell ref="D30:E30"/>
    <mergeCell ref="D31:E31"/>
    <mergeCell ref="D32:E32"/>
    <mergeCell ref="D33:E33"/>
    <mergeCell ref="A34:C34"/>
    <mergeCell ref="A35:C35"/>
    <mergeCell ref="A36:C36"/>
    <mergeCell ref="A37:C37"/>
    <mergeCell ref="A38:C38"/>
    <mergeCell ref="D34:E34"/>
    <mergeCell ref="D35:E35"/>
    <mergeCell ref="D36:E36"/>
    <mergeCell ref="D37:E37"/>
    <mergeCell ref="D38:E38"/>
    <mergeCell ref="A39:C39"/>
    <mergeCell ref="A40:C40"/>
    <mergeCell ref="A41:C41"/>
    <mergeCell ref="A42:C42"/>
    <mergeCell ref="A43:C43"/>
    <mergeCell ref="D39:E39"/>
    <mergeCell ref="D40:E40"/>
    <mergeCell ref="D41:E41"/>
    <mergeCell ref="D42:E42"/>
    <mergeCell ref="D43:E43"/>
    <mergeCell ref="A44:C44"/>
    <mergeCell ref="A45:C45"/>
    <mergeCell ref="A46:C46"/>
    <mergeCell ref="A47:C47"/>
    <mergeCell ref="A48:C48"/>
    <mergeCell ref="D44:E44"/>
    <mergeCell ref="D45:E45"/>
    <mergeCell ref="D46:E46"/>
    <mergeCell ref="D47:E47"/>
    <mergeCell ref="D48:E48"/>
    <mergeCell ref="D49:E49"/>
    <mergeCell ref="D50:E50"/>
    <mergeCell ref="D51:E51"/>
    <mergeCell ref="D52:E52"/>
    <mergeCell ref="D53:E53"/>
    <mergeCell ref="A58:C58"/>
    <mergeCell ref="A49:C49"/>
    <mergeCell ref="A50:C50"/>
    <mergeCell ref="A51:C51"/>
    <mergeCell ref="A52:C52"/>
    <mergeCell ref="A55:C55"/>
    <mergeCell ref="A56:C56"/>
    <mergeCell ref="A57:C57"/>
    <mergeCell ref="A53:C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3"/>
  <sheetViews>
    <sheetView showGridLines="0" workbookViewId="0">
      <selection activeCell="M58" sqref="M58"/>
    </sheetView>
  </sheetViews>
  <sheetFormatPr defaultColWidth="8.875" defaultRowHeight="10.5" x14ac:dyDescent="0.15"/>
  <cols>
    <col min="1" max="1" width="6" style="132" customWidth="1"/>
    <col min="2" max="2" width="17.25" style="132" customWidth="1"/>
    <col min="3" max="3" width="9.625" style="132" bestFit="1" customWidth="1"/>
    <col min="4" max="4" width="5.375" style="132" customWidth="1"/>
    <col min="5" max="5" width="9.625" style="132" customWidth="1"/>
    <col min="6" max="6" width="5.5" style="132" customWidth="1"/>
    <col min="7" max="7" width="8.375" style="132" customWidth="1"/>
    <col min="8" max="8" width="4.5" style="132" bestFit="1" customWidth="1"/>
    <col min="9" max="9" width="10.25" style="132" bestFit="1" customWidth="1"/>
    <col min="10" max="10" width="4.5" style="132" bestFit="1" customWidth="1"/>
    <col min="11" max="16384" width="8.875" style="132"/>
  </cols>
  <sheetData>
    <row r="1" spans="1:7" x14ac:dyDescent="0.15">
      <c r="A1" s="218" t="s">
        <v>297</v>
      </c>
      <c r="B1" s="219"/>
      <c r="C1" s="219"/>
      <c r="D1" s="219"/>
      <c r="E1" s="219"/>
      <c r="F1" s="219"/>
      <c r="G1" s="219"/>
    </row>
    <row r="2" spans="1:7" ht="14.25" customHeight="1" x14ac:dyDescent="0.15"/>
    <row r="3" spans="1:7" ht="14.25" customHeight="1" x14ac:dyDescent="0.15">
      <c r="A3" s="38" t="s">
        <v>380</v>
      </c>
    </row>
    <row r="4" spans="1:7" ht="14.25" customHeight="1" x14ac:dyDescent="0.15">
      <c r="A4" s="38"/>
    </row>
    <row r="5" spans="1:7" ht="14.25" customHeight="1" x14ac:dyDescent="0.15">
      <c r="A5" s="38" t="s">
        <v>381</v>
      </c>
    </row>
    <row r="6" spans="1:7" ht="14.25" customHeight="1" x14ac:dyDescent="0.15">
      <c r="A6" s="38" t="s">
        <v>414</v>
      </c>
    </row>
    <row r="7" spans="1:7" ht="14.25" customHeight="1" x14ac:dyDescent="0.15">
      <c r="A7" s="38" t="s">
        <v>415</v>
      </c>
    </row>
    <row r="8" spans="1:7" ht="14.25" customHeight="1" x14ac:dyDescent="0.15">
      <c r="A8" s="38"/>
    </row>
    <row r="9" spans="1:7" ht="14.25" customHeight="1" x14ac:dyDescent="0.15">
      <c r="A9" s="38" t="s">
        <v>382</v>
      </c>
    </row>
    <row r="10" spans="1:7" ht="14.25" customHeight="1" x14ac:dyDescent="0.15">
      <c r="A10" s="38" t="s">
        <v>383</v>
      </c>
    </row>
    <row r="11" spans="1:7" ht="14.25" customHeight="1" x14ac:dyDescent="0.15">
      <c r="A11" s="38" t="s">
        <v>384</v>
      </c>
    </row>
    <row r="12" spans="1:7" ht="14.25" customHeight="1" x14ac:dyDescent="0.15">
      <c r="A12" s="38"/>
    </row>
    <row r="13" spans="1:7" ht="14.25" customHeight="1" x14ac:dyDescent="0.15">
      <c r="A13" s="38" t="s">
        <v>385</v>
      </c>
    </row>
    <row r="14" spans="1:7" ht="14.25" customHeight="1" x14ac:dyDescent="0.15">
      <c r="A14" s="38" t="s">
        <v>386</v>
      </c>
    </row>
    <row r="15" spans="1:7" ht="14.25" customHeight="1" x14ac:dyDescent="0.15">
      <c r="A15" s="38" t="s">
        <v>416</v>
      </c>
    </row>
    <row r="16" spans="1:7" ht="14.25" customHeight="1" x14ac:dyDescent="0.15">
      <c r="A16" s="38" t="s">
        <v>387</v>
      </c>
    </row>
    <row r="17" spans="1:1" ht="14.25" customHeight="1" x14ac:dyDescent="0.15">
      <c r="A17" s="38" t="s">
        <v>416</v>
      </c>
    </row>
    <row r="18" spans="1:1" ht="14.25" customHeight="1" x14ac:dyDescent="0.15">
      <c r="A18" s="38"/>
    </row>
    <row r="19" spans="1:1" ht="14.25" customHeight="1" x14ac:dyDescent="0.15">
      <c r="A19" s="38" t="s">
        <v>388</v>
      </c>
    </row>
    <row r="20" spans="1:1" ht="14.25" customHeight="1" x14ac:dyDescent="0.15">
      <c r="A20" s="38" t="s">
        <v>389</v>
      </c>
    </row>
    <row r="21" spans="1:1" ht="14.25" customHeight="1" x14ac:dyDescent="0.15">
      <c r="A21" s="38" t="s">
        <v>417</v>
      </c>
    </row>
    <row r="22" spans="1:1" ht="14.25" customHeight="1" x14ac:dyDescent="0.15">
      <c r="A22" s="38" t="s">
        <v>474</v>
      </c>
    </row>
    <row r="23" spans="1:1" ht="14.25" customHeight="1" x14ac:dyDescent="0.15">
      <c r="A23" s="38" t="s">
        <v>609</v>
      </c>
    </row>
    <row r="24" spans="1:1" ht="14.25" customHeight="1" x14ac:dyDescent="0.15">
      <c r="A24" s="38" t="s">
        <v>610</v>
      </c>
    </row>
    <row r="25" spans="1:1" ht="14.25" customHeight="1" x14ac:dyDescent="0.15">
      <c r="A25" s="38" t="s">
        <v>475</v>
      </c>
    </row>
    <row r="26" spans="1:1" ht="14.25" customHeight="1" x14ac:dyDescent="0.15">
      <c r="A26" s="38" t="s">
        <v>720</v>
      </c>
    </row>
    <row r="27" spans="1:1" ht="14.25" customHeight="1" x14ac:dyDescent="0.15">
      <c r="A27" s="38" t="s">
        <v>721</v>
      </c>
    </row>
    <row r="28" spans="1:1" ht="14.25" customHeight="1" x14ac:dyDescent="0.15">
      <c r="A28" s="38" t="s">
        <v>719</v>
      </c>
    </row>
    <row r="29" spans="1:1" ht="14.25" customHeight="1" x14ac:dyDescent="0.15">
      <c r="A29" s="38" t="s">
        <v>418</v>
      </c>
    </row>
    <row r="30" spans="1:1" ht="14.25" customHeight="1" x14ac:dyDescent="0.15">
      <c r="A30" s="38" t="s">
        <v>296</v>
      </c>
    </row>
    <row r="31" spans="1:1" ht="14.25" customHeight="1" x14ac:dyDescent="0.15">
      <c r="A31" s="38" t="s">
        <v>391</v>
      </c>
    </row>
    <row r="32" spans="1:1" ht="14.25" customHeight="1" x14ac:dyDescent="0.15">
      <c r="A32" s="38" t="s">
        <v>447</v>
      </c>
    </row>
    <row r="33" spans="1:1" ht="14.25" customHeight="1" x14ac:dyDescent="0.15">
      <c r="A33" s="38" t="s">
        <v>448</v>
      </c>
    </row>
    <row r="34" spans="1:1" ht="14.25" customHeight="1" x14ac:dyDescent="0.15">
      <c r="A34" s="38"/>
    </row>
    <row r="35" spans="1:1" ht="14.25" customHeight="1" x14ac:dyDescent="0.15">
      <c r="A35" s="38" t="s">
        <v>392</v>
      </c>
    </row>
    <row r="36" spans="1:1" ht="14.25" customHeight="1" x14ac:dyDescent="0.15">
      <c r="A36" s="38" t="s">
        <v>419</v>
      </c>
    </row>
    <row r="37" spans="1:1" ht="14.25" customHeight="1" x14ac:dyDescent="0.15">
      <c r="A37" s="38" t="s">
        <v>420</v>
      </c>
    </row>
    <row r="38" spans="1:1" ht="14.25" customHeight="1" x14ac:dyDescent="0.15">
      <c r="A38" s="38"/>
    </row>
    <row r="39" spans="1:1" ht="14.25" customHeight="1" x14ac:dyDescent="0.15">
      <c r="A39" s="38" t="s">
        <v>393</v>
      </c>
    </row>
    <row r="40" spans="1:1" ht="14.25" customHeight="1" x14ac:dyDescent="0.15">
      <c r="A40" s="38" t="s">
        <v>394</v>
      </c>
    </row>
    <row r="41" spans="1:1" ht="14.25" customHeight="1" x14ac:dyDescent="0.15">
      <c r="A41" s="38" t="s">
        <v>421</v>
      </c>
    </row>
    <row r="42" spans="1:1" ht="14.25" customHeight="1" x14ac:dyDescent="0.15">
      <c r="A42" s="38" t="s">
        <v>395</v>
      </c>
    </row>
    <row r="43" spans="1:1" ht="14.25" customHeight="1" x14ac:dyDescent="0.15">
      <c r="A43" s="38" t="s">
        <v>422</v>
      </c>
    </row>
    <row r="44" spans="1:1" ht="14.25" customHeight="1" x14ac:dyDescent="0.15">
      <c r="A44" s="38" t="s">
        <v>396</v>
      </c>
    </row>
    <row r="45" spans="1:1" ht="14.25" customHeight="1" x14ac:dyDescent="0.15">
      <c r="A45" s="38" t="s">
        <v>423</v>
      </c>
    </row>
    <row r="46" spans="1:1" ht="14.25" customHeight="1" x14ac:dyDescent="0.15">
      <c r="A46" s="38" t="s">
        <v>424</v>
      </c>
    </row>
    <row r="47" spans="1:1" ht="14.25" customHeight="1" x14ac:dyDescent="0.15">
      <c r="A47" s="38" t="s">
        <v>425</v>
      </c>
    </row>
    <row r="48" spans="1:1" ht="14.25" customHeight="1" x14ac:dyDescent="0.15">
      <c r="A48" s="38"/>
    </row>
    <row r="49" spans="1:10" ht="14.25" customHeight="1" x14ac:dyDescent="0.15">
      <c r="A49" s="38" t="s">
        <v>397</v>
      </c>
    </row>
    <row r="50" spans="1:10" ht="14.25" customHeight="1" x14ac:dyDescent="0.15">
      <c r="A50" s="38"/>
    </row>
    <row r="51" spans="1:10" ht="14.25" customHeight="1" x14ac:dyDescent="0.15">
      <c r="A51" s="38" t="s">
        <v>438</v>
      </c>
    </row>
    <row r="52" spans="1:10" ht="14.25" customHeight="1" x14ac:dyDescent="0.15">
      <c r="A52" s="38"/>
    </row>
    <row r="53" spans="1:10" ht="14.25" customHeight="1" x14ac:dyDescent="0.15">
      <c r="A53" s="38" t="s">
        <v>398</v>
      </c>
    </row>
    <row r="54" spans="1:10" ht="14.25" customHeight="1" x14ac:dyDescent="0.15">
      <c r="A54" s="38"/>
    </row>
    <row r="55" spans="1:10" ht="14.25" customHeight="1" x14ac:dyDescent="0.15">
      <c r="A55" s="38" t="s">
        <v>438</v>
      </c>
    </row>
    <row r="56" spans="1:10" ht="14.25" customHeight="1" x14ac:dyDescent="0.15">
      <c r="A56" s="38"/>
    </row>
    <row r="57" spans="1:10" ht="14.25" customHeight="1" x14ac:dyDescent="0.15">
      <c r="A57" s="38" t="s">
        <v>399</v>
      </c>
    </row>
    <row r="58" spans="1:10" ht="14.25" customHeight="1" x14ac:dyDescent="0.15">
      <c r="A58" s="38"/>
    </row>
    <row r="59" spans="1:10" ht="14.25" customHeight="1" x14ac:dyDescent="0.15">
      <c r="A59" s="38" t="s">
        <v>714</v>
      </c>
    </row>
    <row r="60" spans="1:10" ht="14.25" customHeight="1" x14ac:dyDescent="0.15">
      <c r="A60" s="38" t="s">
        <v>715</v>
      </c>
    </row>
    <row r="61" spans="1:10" ht="14.25" customHeight="1" x14ac:dyDescent="0.15">
      <c r="A61" s="38"/>
      <c r="B61" s="230" t="s">
        <v>649</v>
      </c>
      <c r="C61" s="220" t="s">
        <v>651</v>
      </c>
      <c r="D61" s="221"/>
      <c r="E61" s="226" t="s">
        <v>665</v>
      </c>
      <c r="F61" s="231"/>
      <c r="G61" s="231"/>
      <c r="H61" s="227"/>
      <c r="I61" s="220" t="s">
        <v>652</v>
      </c>
      <c r="J61" s="221"/>
    </row>
    <row r="62" spans="1:10" ht="14.25" customHeight="1" x14ac:dyDescent="0.15">
      <c r="A62" s="38"/>
      <c r="B62" s="230"/>
      <c r="C62" s="222"/>
      <c r="D62" s="223"/>
      <c r="E62" s="228"/>
      <c r="F62" s="232"/>
      <c r="G62" s="232"/>
      <c r="H62" s="229"/>
      <c r="I62" s="222"/>
      <c r="J62" s="223"/>
    </row>
    <row r="63" spans="1:10" ht="14.25" customHeight="1" x14ac:dyDescent="0.15">
      <c r="A63" s="38"/>
      <c r="B63" s="230"/>
      <c r="C63" s="222"/>
      <c r="D63" s="223"/>
      <c r="E63" s="226" t="s">
        <v>664</v>
      </c>
      <c r="F63" s="227"/>
      <c r="G63" s="226" t="s">
        <v>662</v>
      </c>
      <c r="H63" s="227"/>
      <c r="I63" s="222"/>
      <c r="J63" s="223"/>
    </row>
    <row r="64" spans="1:10" ht="14.25" customHeight="1" x14ac:dyDescent="0.15">
      <c r="A64" s="38"/>
      <c r="B64" s="230"/>
      <c r="C64" s="224"/>
      <c r="D64" s="225"/>
      <c r="E64" s="228"/>
      <c r="F64" s="229"/>
      <c r="G64" s="228"/>
      <c r="H64" s="229"/>
      <c r="I64" s="224"/>
      <c r="J64" s="225"/>
    </row>
    <row r="65" spans="1:10" ht="14.25" customHeight="1" x14ac:dyDescent="0.15">
      <c r="A65" s="38"/>
      <c r="B65" s="152" t="s">
        <v>650</v>
      </c>
      <c r="C65" s="153" t="s">
        <v>789</v>
      </c>
      <c r="D65" s="154" t="s">
        <v>661</v>
      </c>
      <c r="E65" s="155">
        <v>22500</v>
      </c>
      <c r="F65" s="156" t="s">
        <v>661</v>
      </c>
      <c r="G65" s="157" t="s">
        <v>131</v>
      </c>
      <c r="H65" s="156" t="s">
        <v>661</v>
      </c>
      <c r="I65" s="155">
        <v>22500</v>
      </c>
      <c r="J65" s="156" t="s">
        <v>661</v>
      </c>
    </row>
    <row r="66" spans="1:10" ht="14.25" customHeight="1" x14ac:dyDescent="0.15">
      <c r="A66" s="38"/>
      <c r="B66" s="158" t="s">
        <v>663</v>
      </c>
      <c r="C66" s="153" t="s">
        <v>789</v>
      </c>
      <c r="D66" s="156" t="s">
        <v>661</v>
      </c>
      <c r="E66" s="155">
        <v>22500</v>
      </c>
      <c r="F66" s="156" t="s">
        <v>661</v>
      </c>
      <c r="G66" s="157" t="s">
        <v>131</v>
      </c>
      <c r="H66" s="156" t="s">
        <v>661</v>
      </c>
      <c r="I66" s="155">
        <v>22500</v>
      </c>
      <c r="J66" s="156" t="s">
        <v>661</v>
      </c>
    </row>
    <row r="67" spans="1:10" ht="14.25" customHeight="1" x14ac:dyDescent="0.15">
      <c r="A67" s="38"/>
    </row>
    <row r="68" spans="1:10" ht="14.25" customHeight="1" x14ac:dyDescent="0.15">
      <c r="A68" s="38" t="s">
        <v>400</v>
      </c>
    </row>
    <row r="69" spans="1:10" ht="14.25" customHeight="1" x14ac:dyDescent="0.15">
      <c r="A69" s="38"/>
    </row>
    <row r="70" spans="1:10" ht="14.25" customHeight="1" x14ac:dyDescent="0.15">
      <c r="A70" s="38" t="s">
        <v>401</v>
      </c>
    </row>
    <row r="71" spans="1:10" ht="14.25" customHeight="1" x14ac:dyDescent="0.15">
      <c r="A71" s="38" t="s">
        <v>402</v>
      </c>
    </row>
    <row r="72" spans="1:10" ht="14.25" customHeight="1" x14ac:dyDescent="0.15">
      <c r="A72" s="38" t="s">
        <v>426</v>
      </c>
    </row>
    <row r="73" spans="1:10" ht="14.25" customHeight="1" x14ac:dyDescent="0.15">
      <c r="A73" s="38" t="s">
        <v>403</v>
      </c>
    </row>
    <row r="74" spans="1:10" ht="14.25" customHeight="1" x14ac:dyDescent="0.15">
      <c r="A74" s="38" t="s">
        <v>427</v>
      </c>
    </row>
    <row r="75" spans="1:10" ht="14.25" customHeight="1" x14ac:dyDescent="0.15">
      <c r="A75" s="38" t="s">
        <v>428</v>
      </c>
    </row>
    <row r="76" spans="1:10" ht="14.25" customHeight="1" x14ac:dyDescent="0.15">
      <c r="A76" s="38" t="s">
        <v>404</v>
      </c>
    </row>
    <row r="77" spans="1:10" ht="14.25" customHeight="1" x14ac:dyDescent="0.15">
      <c r="A77" s="38" t="s">
        <v>717</v>
      </c>
    </row>
    <row r="78" spans="1:10" s="173" customFormat="1" ht="14.25" customHeight="1" x14ac:dyDescent="0.15">
      <c r="A78" s="172" t="s">
        <v>411</v>
      </c>
    </row>
    <row r="79" spans="1:10" s="173" customFormat="1" ht="14.25" customHeight="1" x14ac:dyDescent="0.15">
      <c r="A79" s="172" t="s">
        <v>429</v>
      </c>
    </row>
    <row r="80" spans="1:10" s="173" customFormat="1" ht="14.25" customHeight="1" x14ac:dyDescent="0.15">
      <c r="A80" s="172" t="s">
        <v>430</v>
      </c>
    </row>
    <row r="81" spans="1:1" s="173" customFormat="1" ht="14.25" customHeight="1" x14ac:dyDescent="0.15">
      <c r="A81" s="172" t="s">
        <v>790</v>
      </c>
    </row>
    <row r="82" spans="1:1" s="173" customFormat="1" ht="14.25" customHeight="1" x14ac:dyDescent="0.15">
      <c r="A82" s="172" t="s">
        <v>716</v>
      </c>
    </row>
    <row r="83" spans="1:1" s="173" customFormat="1" ht="14.25" customHeight="1" x14ac:dyDescent="0.15">
      <c r="A83" s="172" t="s">
        <v>405</v>
      </c>
    </row>
    <row r="84" spans="1:1" s="173" customFormat="1" ht="14.25" customHeight="1" x14ac:dyDescent="0.15">
      <c r="A84" s="172" t="s">
        <v>791</v>
      </c>
    </row>
    <row r="85" spans="1:1" s="173" customFormat="1" ht="14.25" customHeight="1" x14ac:dyDescent="0.15">
      <c r="A85" s="172" t="s">
        <v>406</v>
      </c>
    </row>
    <row r="86" spans="1:1" s="173" customFormat="1" ht="14.25" customHeight="1" x14ac:dyDescent="0.15">
      <c r="A86" s="172" t="s">
        <v>792</v>
      </c>
    </row>
    <row r="87" spans="1:1" s="173" customFormat="1" ht="14.25" customHeight="1" x14ac:dyDescent="0.15">
      <c r="A87" s="172" t="s">
        <v>718</v>
      </c>
    </row>
    <row r="88" spans="1:1" s="173" customFormat="1" ht="14.25" customHeight="1" x14ac:dyDescent="0.15">
      <c r="A88" s="172" t="s">
        <v>800</v>
      </c>
    </row>
    <row r="89" spans="1:1" ht="14.25" customHeight="1" x14ac:dyDescent="0.15">
      <c r="A89" s="38"/>
    </row>
    <row r="90" spans="1:1" ht="14.25" customHeight="1" x14ac:dyDescent="0.15">
      <c r="A90" s="38" t="s">
        <v>407</v>
      </c>
    </row>
    <row r="91" spans="1:1" ht="14.25" customHeight="1" x14ac:dyDescent="0.15">
      <c r="A91" s="38" t="s">
        <v>408</v>
      </c>
    </row>
    <row r="92" spans="1:1" ht="14.25" customHeight="1" x14ac:dyDescent="0.15">
      <c r="A92" s="38" t="s">
        <v>439</v>
      </c>
    </row>
    <row r="93" spans="1:1" ht="14.25" customHeight="1" x14ac:dyDescent="0.15">
      <c r="A93" s="38" t="s">
        <v>409</v>
      </c>
    </row>
    <row r="94" spans="1:1" ht="14.25" customHeight="1" x14ac:dyDescent="0.15">
      <c r="A94" s="38" t="s">
        <v>439</v>
      </c>
    </row>
    <row r="95" spans="1:1" ht="14.25" customHeight="1" x14ac:dyDescent="0.15">
      <c r="A95" s="38" t="s">
        <v>410</v>
      </c>
    </row>
    <row r="96" spans="1:1" ht="14.25" customHeight="1" x14ac:dyDescent="0.15">
      <c r="A96" s="38" t="s">
        <v>439</v>
      </c>
    </row>
    <row r="97" spans="1:1" s="173" customFormat="1" ht="14.25" customHeight="1" x14ac:dyDescent="0.15">
      <c r="A97" s="172" t="s">
        <v>412</v>
      </c>
    </row>
    <row r="98" spans="1:1" s="173" customFormat="1" ht="14.25" customHeight="1" x14ac:dyDescent="0.15">
      <c r="A98" s="172" t="s">
        <v>793</v>
      </c>
    </row>
    <row r="99" spans="1:1" s="173" customFormat="1" ht="14.25" customHeight="1" x14ac:dyDescent="0.15">
      <c r="A99" s="172" t="s">
        <v>794</v>
      </c>
    </row>
    <row r="100" spans="1:1" s="173" customFormat="1" ht="14.25" customHeight="1" x14ac:dyDescent="0.15">
      <c r="A100" s="172" t="s">
        <v>797</v>
      </c>
    </row>
    <row r="101" spans="1:1" s="173" customFormat="1" ht="14.25" customHeight="1" x14ac:dyDescent="0.15">
      <c r="A101" s="172" t="s">
        <v>795</v>
      </c>
    </row>
    <row r="102" spans="1:1" s="173" customFormat="1" ht="14.25" customHeight="1" x14ac:dyDescent="0.15">
      <c r="A102" s="172" t="s">
        <v>796</v>
      </c>
    </row>
    <row r="103" spans="1:1" s="173" customFormat="1" ht="14.25" customHeight="1" x14ac:dyDescent="0.15">
      <c r="A103" s="172" t="s">
        <v>798</v>
      </c>
    </row>
    <row r="104" spans="1:1" ht="14.25" customHeight="1" x14ac:dyDescent="0.15">
      <c r="A104" s="38"/>
    </row>
    <row r="105" spans="1:1" ht="14.25" customHeight="1" x14ac:dyDescent="0.15">
      <c r="A105" s="38" t="s">
        <v>413</v>
      </c>
    </row>
    <row r="106" spans="1:1" ht="14.25" customHeight="1" x14ac:dyDescent="0.15">
      <c r="A106" s="38" t="s">
        <v>442</v>
      </c>
    </row>
    <row r="107" spans="1:1" ht="14.25" customHeight="1" x14ac:dyDescent="0.15">
      <c r="A107" s="38" t="s">
        <v>431</v>
      </c>
    </row>
    <row r="108" spans="1:1" ht="14.25" customHeight="1" x14ac:dyDescent="0.15">
      <c r="A108" s="38" t="s">
        <v>432</v>
      </c>
    </row>
    <row r="109" spans="1:1" ht="14.25" customHeight="1" x14ac:dyDescent="0.15">
      <c r="A109" s="55" t="s">
        <v>433</v>
      </c>
    </row>
    <row r="110" spans="1:1" ht="14.25" customHeight="1" x14ac:dyDescent="0.15">
      <c r="A110" s="55" t="s">
        <v>434</v>
      </c>
    </row>
    <row r="111" spans="1:1" ht="14.25" customHeight="1" x14ac:dyDescent="0.15"/>
    <row r="112" spans="1:1" ht="14.25" customHeight="1" x14ac:dyDescent="0.15">
      <c r="A112" s="38" t="s">
        <v>435</v>
      </c>
    </row>
    <row r="113" spans="1:6" ht="14.25" customHeight="1" x14ac:dyDescent="0.15">
      <c r="A113" s="55" t="s">
        <v>748</v>
      </c>
    </row>
    <row r="114" spans="1:6" ht="14.25" customHeight="1" x14ac:dyDescent="0.15">
      <c r="A114" s="55" t="s">
        <v>666</v>
      </c>
    </row>
    <row r="115" spans="1:6" ht="14.25" customHeight="1" x14ac:dyDescent="0.15">
      <c r="A115" s="55"/>
    </row>
    <row r="116" spans="1:6" ht="14.25" customHeight="1" x14ac:dyDescent="0.15">
      <c r="A116" s="55"/>
      <c r="B116" s="134"/>
      <c r="C116" s="233" t="s">
        <v>670</v>
      </c>
      <c r="D116" s="233"/>
      <c r="E116" s="233" t="s">
        <v>671</v>
      </c>
      <c r="F116" s="233"/>
    </row>
    <row r="117" spans="1:6" ht="14.25" customHeight="1" x14ac:dyDescent="0.15">
      <c r="A117" s="55"/>
      <c r="B117" s="144" t="s">
        <v>667</v>
      </c>
      <c r="C117" s="234" t="s">
        <v>749</v>
      </c>
      <c r="D117" s="234"/>
      <c r="E117" s="234" t="s">
        <v>751</v>
      </c>
      <c r="F117" s="234"/>
    </row>
    <row r="118" spans="1:6" ht="14.25" customHeight="1" x14ac:dyDescent="0.15">
      <c r="A118" s="55"/>
      <c r="B118" s="144" t="s">
        <v>668</v>
      </c>
      <c r="C118" s="234" t="s">
        <v>750</v>
      </c>
      <c r="D118" s="234"/>
      <c r="E118" s="235"/>
      <c r="F118" s="235"/>
    </row>
    <row r="119" spans="1:6" ht="14.25" customHeight="1" x14ac:dyDescent="0.15">
      <c r="A119" s="55"/>
      <c r="B119" s="144" t="s">
        <v>685</v>
      </c>
      <c r="C119" s="235"/>
      <c r="D119" s="235"/>
      <c r="E119" s="234" t="s">
        <v>752</v>
      </c>
      <c r="F119" s="234"/>
    </row>
    <row r="120" spans="1:6" ht="14.25" customHeight="1" x14ac:dyDescent="0.15">
      <c r="A120" s="55"/>
      <c r="B120" s="144" t="s">
        <v>669</v>
      </c>
      <c r="C120" s="234" t="s">
        <v>754</v>
      </c>
      <c r="D120" s="234"/>
      <c r="E120" s="234" t="s">
        <v>753</v>
      </c>
      <c r="F120" s="234"/>
    </row>
    <row r="121" spans="1:6" ht="14.25" customHeight="1" x14ac:dyDescent="0.15">
      <c r="A121" s="55"/>
      <c r="B121" s="132" t="s">
        <v>672</v>
      </c>
      <c r="C121" s="135"/>
      <c r="D121" s="135"/>
      <c r="E121" s="135"/>
      <c r="F121" s="135"/>
    </row>
    <row r="122" spans="1:6" ht="14.25" customHeight="1" x14ac:dyDescent="0.15">
      <c r="A122" s="55"/>
      <c r="B122" s="132" t="s">
        <v>686</v>
      </c>
      <c r="C122" s="135"/>
      <c r="D122" s="135"/>
      <c r="E122" s="135"/>
      <c r="F122" s="135"/>
    </row>
    <row r="123" spans="1:6" ht="14.25" customHeight="1" x14ac:dyDescent="0.15">
      <c r="A123" s="55"/>
    </row>
    <row r="124" spans="1:6" ht="14.25" customHeight="1" x14ac:dyDescent="0.15">
      <c r="A124" s="55" t="s">
        <v>673</v>
      </c>
    </row>
    <row r="125" spans="1:6" ht="14.25" customHeight="1" x14ac:dyDescent="0.15">
      <c r="A125" s="55"/>
      <c r="B125" s="136" t="s">
        <v>669</v>
      </c>
    </row>
    <row r="126" spans="1:6" ht="14.25" customHeight="1" x14ac:dyDescent="0.15">
      <c r="A126" s="55"/>
      <c r="B126" s="133" t="s">
        <v>674</v>
      </c>
      <c r="C126" s="133"/>
      <c r="D126" s="133"/>
      <c r="E126" s="160">
        <v>935303</v>
      </c>
      <c r="F126" s="133" t="s">
        <v>661</v>
      </c>
    </row>
    <row r="127" spans="1:6" ht="14.25" customHeight="1" x14ac:dyDescent="0.15">
      <c r="A127" s="55"/>
      <c r="B127" s="132" t="s">
        <v>675</v>
      </c>
      <c r="E127" s="161">
        <v>59835</v>
      </c>
      <c r="F127" s="132" t="s">
        <v>661</v>
      </c>
    </row>
    <row r="128" spans="1:6" ht="14.25" customHeight="1" x14ac:dyDescent="0.15">
      <c r="A128" s="55"/>
      <c r="B128" s="132" t="s">
        <v>676</v>
      </c>
      <c r="E128" s="162">
        <v>4253</v>
      </c>
      <c r="F128" s="132" t="s">
        <v>661</v>
      </c>
    </row>
    <row r="129" spans="1:6" ht="14.25" customHeight="1" x14ac:dyDescent="0.15">
      <c r="A129" s="55"/>
      <c r="B129" s="132" t="s">
        <v>677</v>
      </c>
      <c r="E129" s="161"/>
      <c r="F129" s="132" t="s">
        <v>661</v>
      </c>
    </row>
    <row r="130" spans="1:6" ht="14.25" customHeight="1" x14ac:dyDescent="0.15">
      <c r="A130" s="55"/>
      <c r="B130" s="132" t="s">
        <v>678</v>
      </c>
      <c r="E130" s="161"/>
      <c r="F130" s="132" t="s">
        <v>661</v>
      </c>
    </row>
    <row r="131" spans="1:6" ht="14.25" customHeight="1" x14ac:dyDescent="0.15">
      <c r="A131" s="55"/>
      <c r="B131" s="132" t="s">
        <v>679</v>
      </c>
      <c r="E131" s="161"/>
      <c r="F131" s="132" t="s">
        <v>661</v>
      </c>
    </row>
    <row r="132" spans="1:6" ht="14.25" customHeight="1" x14ac:dyDescent="0.15">
      <c r="A132" s="55"/>
      <c r="B132" s="132" t="s">
        <v>680</v>
      </c>
      <c r="E132" s="163">
        <v>-498605</v>
      </c>
      <c r="F132" s="132" t="s">
        <v>661</v>
      </c>
    </row>
    <row r="133" spans="1:6" ht="14.25" customHeight="1" x14ac:dyDescent="0.15">
      <c r="A133" s="55"/>
      <c r="B133" s="132" t="s">
        <v>681</v>
      </c>
      <c r="E133" s="163">
        <v>2268</v>
      </c>
      <c r="F133" s="132" t="s">
        <v>661</v>
      </c>
    </row>
    <row r="134" spans="1:6" ht="14.25" customHeight="1" x14ac:dyDescent="0.15">
      <c r="A134" s="55"/>
      <c r="B134" s="132" t="s">
        <v>682</v>
      </c>
      <c r="E134" s="163">
        <v>25746</v>
      </c>
      <c r="F134" s="132" t="s">
        <v>661</v>
      </c>
    </row>
    <row r="135" spans="1:6" ht="14.25" customHeight="1" x14ac:dyDescent="0.15">
      <c r="A135" s="55"/>
      <c r="B135" s="132" t="s">
        <v>683</v>
      </c>
      <c r="E135" s="163">
        <v>-7890</v>
      </c>
      <c r="F135" s="132" t="s">
        <v>661</v>
      </c>
    </row>
    <row r="136" spans="1:6" ht="14.25" customHeight="1" x14ac:dyDescent="0.15">
      <c r="A136" s="55"/>
      <c r="B136" s="132" t="s">
        <v>687</v>
      </c>
      <c r="E136" s="163">
        <v>-2705</v>
      </c>
      <c r="F136" s="132" t="s">
        <v>661</v>
      </c>
    </row>
    <row r="137" spans="1:6" ht="14.25" customHeight="1" x14ac:dyDescent="0.15">
      <c r="A137" s="55"/>
      <c r="B137" s="132" t="s">
        <v>688</v>
      </c>
      <c r="E137" s="163">
        <v>-15384</v>
      </c>
      <c r="F137" s="132" t="s">
        <v>661</v>
      </c>
    </row>
    <row r="138" spans="1:6" ht="14.25" customHeight="1" x14ac:dyDescent="0.15">
      <c r="A138" s="55"/>
      <c r="B138" s="132" t="s">
        <v>755</v>
      </c>
      <c r="E138" s="163">
        <v>-22500</v>
      </c>
      <c r="F138" s="132" t="s">
        <v>756</v>
      </c>
    </row>
    <row r="139" spans="1:6" ht="14.25" customHeight="1" x14ac:dyDescent="0.15">
      <c r="A139" s="55"/>
      <c r="B139" s="132" t="s">
        <v>689</v>
      </c>
      <c r="E139" s="161">
        <v>2632</v>
      </c>
      <c r="F139" s="132" t="s">
        <v>661</v>
      </c>
    </row>
    <row r="140" spans="1:6" ht="14.25" customHeight="1" x14ac:dyDescent="0.15">
      <c r="A140" s="55"/>
      <c r="B140" s="132" t="s">
        <v>690</v>
      </c>
      <c r="E140" s="161">
        <v>134407</v>
      </c>
      <c r="F140" s="132" t="s">
        <v>661</v>
      </c>
    </row>
    <row r="141" spans="1:6" ht="14.25" customHeight="1" x14ac:dyDescent="0.15">
      <c r="A141" s="55"/>
      <c r="E141" s="161"/>
    </row>
    <row r="142" spans="1:6" ht="14.25" customHeight="1" x14ac:dyDescent="0.15">
      <c r="A142" s="55"/>
      <c r="B142" s="133" t="s">
        <v>684</v>
      </c>
      <c r="C142" s="133"/>
      <c r="D142" s="133"/>
      <c r="E142" s="160">
        <f>SUM(E126:E141)</f>
        <v>617360</v>
      </c>
      <c r="F142" s="133" t="s">
        <v>661</v>
      </c>
    </row>
    <row r="143" spans="1:6" ht="14.25" customHeight="1" x14ac:dyDescent="0.15">
      <c r="A143" s="55"/>
    </row>
    <row r="144" spans="1:6" s="173" customFormat="1" ht="14.25" customHeight="1" x14ac:dyDescent="0.15">
      <c r="A144" s="174" t="s">
        <v>436</v>
      </c>
    </row>
    <row r="145" spans="1:1" s="173" customFormat="1" ht="14.25" customHeight="1" x14ac:dyDescent="0.15">
      <c r="A145" s="174" t="s">
        <v>437</v>
      </c>
    </row>
    <row r="146" spans="1:1" s="173" customFormat="1" ht="14.25" customHeight="1" x14ac:dyDescent="0.15">
      <c r="A146" s="174" t="s">
        <v>440</v>
      </c>
    </row>
    <row r="147" spans="1:1" s="173" customFormat="1" ht="14.25" customHeight="1" x14ac:dyDescent="0.15">
      <c r="A147" s="174" t="s">
        <v>441</v>
      </c>
    </row>
    <row r="148" spans="1:1" s="173" customFormat="1" ht="14.25" customHeight="1" x14ac:dyDescent="0.15">
      <c r="A148" s="174" t="s">
        <v>799</v>
      </c>
    </row>
    <row r="149" spans="1:1" ht="14.25" customHeight="1" x14ac:dyDescent="0.15"/>
    <row r="150" spans="1:1" ht="14.25" customHeight="1" x14ac:dyDescent="0.15"/>
    <row r="151" spans="1:1" ht="14.25" customHeight="1" x14ac:dyDescent="0.15"/>
    <row r="152" spans="1:1" ht="14.25" customHeight="1" x14ac:dyDescent="0.15"/>
    <row r="153" spans="1:1" ht="14.25" customHeight="1" x14ac:dyDescent="0.15"/>
  </sheetData>
  <mergeCells count="17">
    <mergeCell ref="C116:D116"/>
    <mergeCell ref="E116:F116"/>
    <mergeCell ref="C117:D117"/>
    <mergeCell ref="C118:D118"/>
    <mergeCell ref="C120:D120"/>
    <mergeCell ref="E117:F117"/>
    <mergeCell ref="E118:F118"/>
    <mergeCell ref="E120:F120"/>
    <mergeCell ref="C119:D119"/>
    <mergeCell ref="E119:F119"/>
    <mergeCell ref="A1:G1"/>
    <mergeCell ref="I61:J64"/>
    <mergeCell ref="E63:F64"/>
    <mergeCell ref="G63:H64"/>
    <mergeCell ref="C61:D64"/>
    <mergeCell ref="B61:B64"/>
    <mergeCell ref="E61:H62"/>
  </mergeCells>
  <phoneticPr fontId="2"/>
  <printOptions horizontalCentered="1"/>
  <pageMargins left="0.39370078740157483" right="0.39370078740157483" top="0.39370078740157483" bottom="0.39370078740157483" header="0.19685039370078741" footer="0.19685039370078741"/>
  <pageSetup paperSize="9" scale="67" orientation="portrait" r:id="rId1"/>
  <rowBreaks count="1" manualBreakCount="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44"/>
  <sheetViews>
    <sheetView workbookViewId="0">
      <selection activeCell="B1" sqref="B1"/>
    </sheetView>
  </sheetViews>
  <sheetFormatPr defaultRowHeight="13.5" x14ac:dyDescent="0.15"/>
  <cols>
    <col min="1" max="1" width="0.875" customWidth="1"/>
    <col min="2" max="2" width="3.75" customWidth="1"/>
    <col min="3" max="3" width="16.75" customWidth="1"/>
    <col min="4" max="11" width="15.125" customWidth="1"/>
    <col min="12" max="12" width="0.625" customWidth="1"/>
    <col min="13" max="13" width="0.375" customWidth="1"/>
  </cols>
  <sheetData>
    <row r="1" spans="2:11" ht="29.25" customHeight="1" x14ac:dyDescent="0.15">
      <c r="B1" s="39" t="s">
        <v>318</v>
      </c>
      <c r="C1" s="1"/>
      <c r="D1" s="2"/>
      <c r="E1" s="2"/>
      <c r="F1" s="2"/>
      <c r="G1" s="2"/>
      <c r="H1" s="2"/>
      <c r="I1" s="2"/>
      <c r="J1" s="44" t="s">
        <v>693</v>
      </c>
      <c r="K1" s="2"/>
    </row>
    <row r="2" spans="2:11" ht="37.5" customHeight="1" x14ac:dyDescent="0.15">
      <c r="B2" s="247" t="s">
        <v>0</v>
      </c>
      <c r="C2" s="247"/>
      <c r="D2" s="41" t="s">
        <v>1</v>
      </c>
      <c r="E2" s="41" t="s">
        <v>2</v>
      </c>
      <c r="F2" s="41" t="s">
        <v>3</v>
      </c>
      <c r="G2" s="41" t="s">
        <v>4</v>
      </c>
      <c r="H2" s="41" t="s">
        <v>5</v>
      </c>
      <c r="I2" s="42" t="s">
        <v>6</v>
      </c>
      <c r="J2" s="43" t="s">
        <v>7</v>
      </c>
      <c r="K2" s="3"/>
    </row>
    <row r="3" spans="2:11" ht="14.1" customHeight="1" x14ac:dyDescent="0.15">
      <c r="B3" s="237" t="s">
        <v>8</v>
      </c>
      <c r="C3" s="237"/>
      <c r="D3" s="9">
        <v>18675466</v>
      </c>
      <c r="E3" s="9">
        <v>143295</v>
      </c>
      <c r="F3" s="9">
        <v>48832</v>
      </c>
      <c r="G3" s="9">
        <v>18769929</v>
      </c>
      <c r="H3" s="9">
        <v>10310258</v>
      </c>
      <c r="I3" s="9">
        <v>355807</v>
      </c>
      <c r="J3" s="46">
        <v>8459671</v>
      </c>
      <c r="K3" s="3"/>
    </row>
    <row r="4" spans="2:11" ht="14.1" customHeight="1" x14ac:dyDescent="0.15">
      <c r="B4" s="237" t="s">
        <v>9</v>
      </c>
      <c r="C4" s="237"/>
      <c r="D4" s="9">
        <v>2086483</v>
      </c>
      <c r="E4" s="9" t="s">
        <v>131</v>
      </c>
      <c r="F4" s="9">
        <v>424</v>
      </c>
      <c r="G4" s="9">
        <v>2086059</v>
      </c>
      <c r="H4" s="9" t="s">
        <v>131</v>
      </c>
      <c r="I4" s="9" t="s">
        <v>131</v>
      </c>
      <c r="J4" s="46">
        <v>2086059</v>
      </c>
      <c r="K4" s="3"/>
    </row>
    <row r="5" spans="2:11" ht="14.1" customHeight="1" x14ac:dyDescent="0.15">
      <c r="B5" s="236" t="s">
        <v>10</v>
      </c>
      <c r="C5" s="236"/>
      <c r="D5" s="9" t="s">
        <v>131</v>
      </c>
      <c r="E5" s="9" t="s">
        <v>131</v>
      </c>
      <c r="F5" s="9" t="s">
        <v>131</v>
      </c>
      <c r="G5" s="9" t="s">
        <v>131</v>
      </c>
      <c r="H5" s="9" t="s">
        <v>131</v>
      </c>
      <c r="I5" s="9" t="s">
        <v>131</v>
      </c>
      <c r="J5" s="46" t="s">
        <v>131</v>
      </c>
      <c r="K5" s="3"/>
    </row>
    <row r="6" spans="2:11" ht="14.1" customHeight="1" x14ac:dyDescent="0.15">
      <c r="B6" s="236" t="s">
        <v>11</v>
      </c>
      <c r="C6" s="236"/>
      <c r="D6" s="9">
        <v>16236026</v>
      </c>
      <c r="E6" s="9">
        <v>85818</v>
      </c>
      <c r="F6" s="9">
        <v>48408</v>
      </c>
      <c r="G6" s="9">
        <v>16273436</v>
      </c>
      <c r="H6" s="9">
        <v>10050825</v>
      </c>
      <c r="I6" s="9">
        <v>344955</v>
      </c>
      <c r="J6" s="46">
        <v>6222611</v>
      </c>
      <c r="K6" s="3"/>
    </row>
    <row r="7" spans="2:11" ht="14.1" customHeight="1" x14ac:dyDescent="0.15">
      <c r="B7" s="237" t="s">
        <v>12</v>
      </c>
      <c r="C7" s="237"/>
      <c r="D7" s="9">
        <v>352956</v>
      </c>
      <c r="E7" s="9">
        <v>57477</v>
      </c>
      <c r="F7" s="9" t="s">
        <v>131</v>
      </c>
      <c r="G7" s="9">
        <v>410433</v>
      </c>
      <c r="H7" s="9">
        <v>259433</v>
      </c>
      <c r="I7" s="9">
        <v>10852</v>
      </c>
      <c r="J7" s="46">
        <v>151000</v>
      </c>
      <c r="K7" s="3"/>
    </row>
    <row r="8" spans="2:11" ht="14.1" customHeight="1" x14ac:dyDescent="0.15">
      <c r="B8" s="242" t="s">
        <v>13</v>
      </c>
      <c r="C8" s="242"/>
      <c r="D8" s="9" t="s">
        <v>131</v>
      </c>
      <c r="E8" s="9" t="s">
        <v>131</v>
      </c>
      <c r="F8" s="9" t="s">
        <v>131</v>
      </c>
      <c r="G8" s="9" t="s">
        <v>131</v>
      </c>
      <c r="H8" s="9" t="s">
        <v>131</v>
      </c>
      <c r="I8" s="9" t="s">
        <v>131</v>
      </c>
      <c r="J8" s="46" t="s">
        <v>131</v>
      </c>
      <c r="K8" s="3"/>
    </row>
    <row r="9" spans="2:11" ht="14.1" customHeight="1" x14ac:dyDescent="0.15">
      <c r="B9" s="241" t="s">
        <v>14</v>
      </c>
      <c r="C9" s="241"/>
      <c r="D9" s="9" t="s">
        <v>131</v>
      </c>
      <c r="E9" s="9" t="s">
        <v>131</v>
      </c>
      <c r="F9" s="9" t="s">
        <v>131</v>
      </c>
      <c r="G9" s="9" t="s">
        <v>131</v>
      </c>
      <c r="H9" s="9" t="s">
        <v>131</v>
      </c>
      <c r="I9" s="9" t="s">
        <v>131</v>
      </c>
      <c r="J9" s="46" t="s">
        <v>131</v>
      </c>
      <c r="K9" s="3"/>
    </row>
    <row r="10" spans="2:11" ht="14.1" customHeight="1" x14ac:dyDescent="0.15">
      <c r="B10" s="242" t="s">
        <v>15</v>
      </c>
      <c r="C10" s="242"/>
      <c r="D10" s="9" t="s">
        <v>131</v>
      </c>
      <c r="E10" s="9" t="s">
        <v>131</v>
      </c>
      <c r="F10" s="9" t="s">
        <v>131</v>
      </c>
      <c r="G10" s="9" t="s">
        <v>131</v>
      </c>
      <c r="H10" s="9" t="s">
        <v>131</v>
      </c>
      <c r="I10" s="9" t="s">
        <v>131</v>
      </c>
      <c r="J10" s="46" t="s">
        <v>131</v>
      </c>
      <c r="K10" s="3"/>
    </row>
    <row r="11" spans="2:11" ht="14.1" customHeight="1" x14ac:dyDescent="0.15">
      <c r="B11" s="236" t="s">
        <v>16</v>
      </c>
      <c r="C11" s="236"/>
      <c r="D11" s="9" t="s">
        <v>131</v>
      </c>
      <c r="E11" s="9" t="s">
        <v>131</v>
      </c>
      <c r="F11" s="9" t="s">
        <v>131</v>
      </c>
      <c r="G11" s="9" t="s">
        <v>131</v>
      </c>
      <c r="H11" s="9" t="s">
        <v>131</v>
      </c>
      <c r="I11" s="9" t="s">
        <v>131</v>
      </c>
      <c r="J11" s="46" t="s">
        <v>131</v>
      </c>
      <c r="K11" s="3"/>
    </row>
    <row r="12" spans="2:11" ht="14.1" customHeight="1" x14ac:dyDescent="0.15">
      <c r="B12" s="236" t="s">
        <v>17</v>
      </c>
      <c r="C12" s="236"/>
      <c r="D12" s="9" t="s">
        <v>131</v>
      </c>
      <c r="E12" s="9" t="s">
        <v>131</v>
      </c>
      <c r="F12" s="9" t="s">
        <v>131</v>
      </c>
      <c r="G12" s="9" t="s">
        <v>131</v>
      </c>
      <c r="H12" s="9" t="s">
        <v>131</v>
      </c>
      <c r="I12" s="9" t="s">
        <v>131</v>
      </c>
      <c r="J12" s="46" t="s">
        <v>131</v>
      </c>
      <c r="K12" s="3"/>
    </row>
    <row r="13" spans="2:11" ht="14.1" customHeight="1" x14ac:dyDescent="0.15">
      <c r="B13" s="250" t="s">
        <v>18</v>
      </c>
      <c r="C13" s="250"/>
      <c r="D13" s="10">
        <v>17390217</v>
      </c>
      <c r="E13" s="10">
        <v>182107</v>
      </c>
      <c r="F13" s="10">
        <v>18788</v>
      </c>
      <c r="G13" s="9">
        <v>17553536</v>
      </c>
      <c r="H13" s="10">
        <v>16357505</v>
      </c>
      <c r="I13" s="10">
        <v>83939</v>
      </c>
      <c r="J13" s="46">
        <v>1196031</v>
      </c>
      <c r="K13" s="164"/>
    </row>
    <row r="14" spans="2:11" ht="14.1" customHeight="1" x14ac:dyDescent="0.15">
      <c r="B14" s="237" t="s">
        <v>19</v>
      </c>
      <c r="C14" s="237"/>
      <c r="D14" s="9">
        <v>47410</v>
      </c>
      <c r="E14" s="9">
        <v>6333</v>
      </c>
      <c r="F14" s="9" t="s">
        <v>131</v>
      </c>
      <c r="G14" s="9">
        <v>53742</v>
      </c>
      <c r="H14" s="9" t="s">
        <v>131</v>
      </c>
      <c r="I14" s="9" t="s">
        <v>131</v>
      </c>
      <c r="J14" s="46">
        <v>53742</v>
      </c>
      <c r="K14" s="3"/>
    </row>
    <row r="15" spans="2:11" ht="14.1" customHeight="1" x14ac:dyDescent="0.15">
      <c r="B15" s="236" t="s">
        <v>20</v>
      </c>
      <c r="C15" s="236"/>
      <c r="D15" s="9" t="s">
        <v>131</v>
      </c>
      <c r="E15" s="9" t="s">
        <v>131</v>
      </c>
      <c r="F15" s="9" t="s">
        <v>131</v>
      </c>
      <c r="G15" s="9" t="s">
        <v>131</v>
      </c>
      <c r="H15" s="9" t="s">
        <v>131</v>
      </c>
      <c r="I15" s="9" t="s">
        <v>131</v>
      </c>
      <c r="J15" s="46" t="s">
        <v>131</v>
      </c>
      <c r="K15" s="3"/>
    </row>
    <row r="16" spans="2:11" ht="14.1" customHeight="1" x14ac:dyDescent="0.15">
      <c r="B16" s="237" t="s">
        <v>12</v>
      </c>
      <c r="C16" s="237"/>
      <c r="D16" s="9">
        <v>17318189</v>
      </c>
      <c r="E16" s="9">
        <v>144248</v>
      </c>
      <c r="F16" s="9" t="s">
        <v>131</v>
      </c>
      <c r="G16" s="9">
        <v>17462438</v>
      </c>
      <c r="H16" s="9">
        <v>16357505</v>
      </c>
      <c r="I16" s="9">
        <v>83939</v>
      </c>
      <c r="J16" s="46">
        <v>1104933</v>
      </c>
      <c r="K16" s="3"/>
    </row>
    <row r="17" spans="2:11" ht="14.1" customHeight="1" x14ac:dyDescent="0.15">
      <c r="B17" s="237" t="s">
        <v>16</v>
      </c>
      <c r="C17" s="237"/>
      <c r="D17" s="9" t="s">
        <v>131</v>
      </c>
      <c r="E17" s="9" t="s">
        <v>131</v>
      </c>
      <c r="F17" s="9" t="s">
        <v>131</v>
      </c>
      <c r="G17" s="9" t="s">
        <v>131</v>
      </c>
      <c r="H17" s="9" t="s">
        <v>131</v>
      </c>
      <c r="I17" s="9" t="s">
        <v>131</v>
      </c>
      <c r="J17" s="46" t="s">
        <v>131</v>
      </c>
      <c r="K17" s="3"/>
    </row>
    <row r="18" spans="2:11" ht="14.1" customHeight="1" x14ac:dyDescent="0.15">
      <c r="B18" s="236" t="s">
        <v>17</v>
      </c>
      <c r="C18" s="236"/>
      <c r="D18" s="9">
        <v>24618</v>
      </c>
      <c r="E18" s="9">
        <v>31526</v>
      </c>
      <c r="F18" s="9">
        <v>18788</v>
      </c>
      <c r="G18" s="9">
        <v>37356</v>
      </c>
      <c r="H18" s="9" t="s">
        <v>131</v>
      </c>
      <c r="I18" s="9" t="s">
        <v>131</v>
      </c>
      <c r="J18" s="46">
        <v>37356</v>
      </c>
      <c r="K18" s="3"/>
    </row>
    <row r="19" spans="2:11" ht="14.1" customHeight="1" x14ac:dyDescent="0.15">
      <c r="B19" s="237" t="s">
        <v>21</v>
      </c>
      <c r="C19" s="237"/>
      <c r="D19" s="9">
        <v>1088079</v>
      </c>
      <c r="E19" s="9">
        <v>42670</v>
      </c>
      <c r="F19" s="9">
        <v>5850</v>
      </c>
      <c r="G19" s="9">
        <v>1124899</v>
      </c>
      <c r="H19" s="9">
        <v>823939</v>
      </c>
      <c r="I19" s="9">
        <v>56328</v>
      </c>
      <c r="J19" s="46">
        <v>300960</v>
      </c>
      <c r="K19" s="3"/>
    </row>
    <row r="20" spans="2:11" ht="14.1" customHeight="1" x14ac:dyDescent="0.15">
      <c r="B20" s="248" t="s">
        <v>22</v>
      </c>
      <c r="C20" s="249"/>
      <c r="D20" s="10">
        <v>37153761</v>
      </c>
      <c r="E20" s="10">
        <v>368072</v>
      </c>
      <c r="F20" s="10">
        <v>73470</v>
      </c>
      <c r="G20" s="10">
        <v>37448363</v>
      </c>
      <c r="H20" s="10">
        <v>27491702</v>
      </c>
      <c r="I20" s="10">
        <v>496073</v>
      </c>
      <c r="J20" s="10">
        <v>9956661</v>
      </c>
      <c r="K20" s="3"/>
    </row>
    <row r="21" spans="2:11" ht="12" customHeight="1" x14ac:dyDescent="0.15">
      <c r="B21" s="4"/>
      <c r="C21" s="5"/>
      <c r="D21" s="11"/>
      <c r="E21" s="11"/>
      <c r="F21" s="11"/>
      <c r="G21" s="11"/>
      <c r="H21" s="11"/>
      <c r="I21" s="11"/>
      <c r="J21" s="11"/>
      <c r="K21" s="6"/>
    </row>
    <row r="22" spans="2:11" ht="29.25" customHeight="1" x14ac:dyDescent="0.15">
      <c r="B22" s="40" t="s">
        <v>319</v>
      </c>
      <c r="C22" s="8"/>
      <c r="D22" s="7"/>
      <c r="E22" s="7"/>
      <c r="F22" s="7"/>
      <c r="G22" s="7"/>
      <c r="H22" s="7"/>
      <c r="I22" s="7"/>
      <c r="K22" s="45" t="s">
        <v>693</v>
      </c>
    </row>
    <row r="23" spans="2:11" ht="12.95" customHeight="1" x14ac:dyDescent="0.15">
      <c r="B23" s="247" t="s">
        <v>0</v>
      </c>
      <c r="C23" s="247"/>
      <c r="D23" s="247" t="s">
        <v>23</v>
      </c>
      <c r="E23" s="247" t="s">
        <v>24</v>
      </c>
      <c r="F23" s="247" t="s">
        <v>25</v>
      </c>
      <c r="G23" s="247" t="s">
        <v>26</v>
      </c>
      <c r="H23" s="247" t="s">
        <v>27</v>
      </c>
      <c r="I23" s="247" t="s">
        <v>28</v>
      </c>
      <c r="J23" s="247" t="s">
        <v>29</v>
      </c>
      <c r="K23" s="247" t="s">
        <v>30</v>
      </c>
    </row>
    <row r="24" spans="2:11" ht="12.95" customHeight="1" x14ac:dyDescent="0.15">
      <c r="B24" s="247"/>
      <c r="C24" s="247"/>
      <c r="D24" s="247"/>
      <c r="E24" s="247"/>
      <c r="F24" s="247"/>
      <c r="G24" s="247"/>
      <c r="H24" s="247"/>
      <c r="I24" s="247"/>
      <c r="J24" s="247"/>
      <c r="K24" s="247"/>
    </row>
    <row r="25" spans="2:11" ht="14.1" customHeight="1" x14ac:dyDescent="0.15">
      <c r="B25" s="245" t="s">
        <v>8</v>
      </c>
      <c r="C25" s="246"/>
      <c r="D25" s="9">
        <v>1130719</v>
      </c>
      <c r="E25" s="9">
        <v>5596290</v>
      </c>
      <c r="F25" s="9">
        <v>71628</v>
      </c>
      <c r="G25" s="9">
        <v>119395</v>
      </c>
      <c r="H25" s="9">
        <v>942999</v>
      </c>
      <c r="I25" s="9">
        <v>454121</v>
      </c>
      <c r="J25" s="9">
        <v>144519</v>
      </c>
      <c r="K25" s="47">
        <v>8459671</v>
      </c>
    </row>
    <row r="26" spans="2:11" ht="14.1" customHeight="1" x14ac:dyDescent="0.15">
      <c r="B26" s="236" t="s">
        <v>19</v>
      </c>
      <c r="C26" s="236"/>
      <c r="D26" s="10">
        <v>311330</v>
      </c>
      <c r="E26" s="10">
        <v>1223648</v>
      </c>
      <c r="F26" s="10">
        <v>67904</v>
      </c>
      <c r="G26" s="10">
        <v>26770</v>
      </c>
      <c r="H26" s="10">
        <v>322241</v>
      </c>
      <c r="I26" s="10">
        <v>53430</v>
      </c>
      <c r="J26" s="10">
        <v>80737</v>
      </c>
      <c r="K26" s="47">
        <v>2086059</v>
      </c>
    </row>
    <row r="27" spans="2:11" ht="14.1" customHeight="1" x14ac:dyDescent="0.15">
      <c r="B27" s="236" t="s">
        <v>10</v>
      </c>
      <c r="C27" s="236"/>
      <c r="D27" s="9" t="s">
        <v>131</v>
      </c>
      <c r="E27" s="9" t="s">
        <v>131</v>
      </c>
      <c r="F27" s="9" t="s">
        <v>131</v>
      </c>
      <c r="G27" s="9" t="s">
        <v>131</v>
      </c>
      <c r="H27" s="9" t="s">
        <v>131</v>
      </c>
      <c r="I27" s="9" t="s">
        <v>131</v>
      </c>
      <c r="J27" s="9" t="s">
        <v>131</v>
      </c>
      <c r="K27" s="47" t="s">
        <v>131</v>
      </c>
    </row>
    <row r="28" spans="2:11" ht="14.1" customHeight="1" x14ac:dyDescent="0.15">
      <c r="B28" s="237" t="s">
        <v>11</v>
      </c>
      <c r="C28" s="237"/>
      <c r="D28" s="10">
        <v>819389</v>
      </c>
      <c r="E28" s="10">
        <v>4241722</v>
      </c>
      <c r="F28" s="10">
        <v>3724</v>
      </c>
      <c r="G28" s="10">
        <v>92625</v>
      </c>
      <c r="H28" s="10">
        <v>600678</v>
      </c>
      <c r="I28" s="10">
        <v>400690</v>
      </c>
      <c r="J28" s="10">
        <v>63782</v>
      </c>
      <c r="K28" s="47">
        <v>6222611</v>
      </c>
    </row>
    <row r="29" spans="2:11" ht="14.1" customHeight="1" x14ac:dyDescent="0.15">
      <c r="B29" s="236" t="s">
        <v>12</v>
      </c>
      <c r="C29" s="236"/>
      <c r="D29" s="10">
        <v>0</v>
      </c>
      <c r="E29" s="10">
        <v>130920</v>
      </c>
      <c r="F29" s="9" t="s">
        <v>131</v>
      </c>
      <c r="G29" s="9" t="s">
        <v>131</v>
      </c>
      <c r="H29" s="10">
        <v>20080</v>
      </c>
      <c r="I29" s="10">
        <v>0</v>
      </c>
      <c r="J29" s="9" t="s">
        <v>131</v>
      </c>
      <c r="K29" s="47">
        <v>151000</v>
      </c>
    </row>
    <row r="30" spans="2:11" ht="14.1" customHeight="1" x14ac:dyDescent="0.15">
      <c r="B30" s="242" t="s">
        <v>13</v>
      </c>
      <c r="C30" s="242"/>
      <c r="D30" s="9" t="s">
        <v>131</v>
      </c>
      <c r="E30" s="9" t="s">
        <v>131</v>
      </c>
      <c r="F30" s="9" t="s">
        <v>131</v>
      </c>
      <c r="G30" s="9" t="s">
        <v>131</v>
      </c>
      <c r="H30" s="9" t="s">
        <v>131</v>
      </c>
      <c r="I30" s="9" t="s">
        <v>131</v>
      </c>
      <c r="J30" s="9" t="s">
        <v>131</v>
      </c>
      <c r="K30" s="47" t="s">
        <v>131</v>
      </c>
    </row>
    <row r="31" spans="2:11" ht="14.1" customHeight="1" x14ac:dyDescent="0.15">
      <c r="B31" s="241" t="s">
        <v>14</v>
      </c>
      <c r="C31" s="241"/>
      <c r="D31" s="9" t="s">
        <v>131</v>
      </c>
      <c r="E31" s="9" t="s">
        <v>131</v>
      </c>
      <c r="F31" s="9" t="s">
        <v>131</v>
      </c>
      <c r="G31" s="9" t="s">
        <v>131</v>
      </c>
      <c r="H31" s="9" t="s">
        <v>131</v>
      </c>
      <c r="I31" s="9" t="s">
        <v>131</v>
      </c>
      <c r="J31" s="9" t="s">
        <v>131</v>
      </c>
      <c r="K31" s="47" t="s">
        <v>131</v>
      </c>
    </row>
    <row r="32" spans="2:11" ht="14.1" customHeight="1" x14ac:dyDescent="0.15">
      <c r="B32" s="242" t="s">
        <v>15</v>
      </c>
      <c r="C32" s="242"/>
      <c r="D32" s="9" t="s">
        <v>131</v>
      </c>
      <c r="E32" s="9" t="s">
        <v>131</v>
      </c>
      <c r="F32" s="9" t="s">
        <v>131</v>
      </c>
      <c r="G32" s="9" t="s">
        <v>131</v>
      </c>
      <c r="H32" s="9" t="s">
        <v>131</v>
      </c>
      <c r="I32" s="9" t="s">
        <v>131</v>
      </c>
      <c r="J32" s="9" t="s">
        <v>131</v>
      </c>
      <c r="K32" s="47" t="s">
        <v>131</v>
      </c>
    </row>
    <row r="33" spans="2:13" ht="14.1" customHeight="1" x14ac:dyDescent="0.15">
      <c r="B33" s="236" t="s">
        <v>16</v>
      </c>
      <c r="C33" s="236"/>
      <c r="D33" s="9" t="s">
        <v>131</v>
      </c>
      <c r="E33" s="9" t="s">
        <v>131</v>
      </c>
      <c r="F33" s="9" t="s">
        <v>131</v>
      </c>
      <c r="G33" s="9" t="s">
        <v>131</v>
      </c>
      <c r="H33" s="9" t="s">
        <v>131</v>
      </c>
      <c r="I33" s="9" t="s">
        <v>131</v>
      </c>
      <c r="J33" s="9" t="s">
        <v>131</v>
      </c>
      <c r="K33" s="47" t="s">
        <v>131</v>
      </c>
    </row>
    <row r="34" spans="2:13" ht="14.1" customHeight="1" x14ac:dyDescent="0.15">
      <c r="B34" s="236" t="s">
        <v>17</v>
      </c>
      <c r="C34" s="236"/>
      <c r="D34" s="9" t="s">
        <v>131</v>
      </c>
      <c r="E34" s="9" t="s">
        <v>131</v>
      </c>
      <c r="F34" s="9" t="s">
        <v>131</v>
      </c>
      <c r="G34" s="9" t="s">
        <v>131</v>
      </c>
      <c r="H34" s="9" t="s">
        <v>131</v>
      </c>
      <c r="I34" s="9" t="s">
        <v>131</v>
      </c>
      <c r="J34" s="9" t="s">
        <v>131</v>
      </c>
      <c r="K34" s="47" t="s">
        <v>131</v>
      </c>
    </row>
    <row r="35" spans="2:13" ht="14.1" customHeight="1" x14ac:dyDescent="0.15">
      <c r="B35" s="243" t="s">
        <v>18</v>
      </c>
      <c r="C35" s="244"/>
      <c r="D35" s="10">
        <v>1047859</v>
      </c>
      <c r="E35" s="9" t="s">
        <v>131</v>
      </c>
      <c r="F35" s="9" t="s">
        <v>131</v>
      </c>
      <c r="G35" s="9">
        <v>355</v>
      </c>
      <c r="H35" s="9">
        <v>103351</v>
      </c>
      <c r="I35" s="10">
        <v>44464</v>
      </c>
      <c r="J35" s="9" t="s">
        <v>131</v>
      </c>
      <c r="K35" s="47">
        <v>1196031</v>
      </c>
      <c r="L35" s="7"/>
    </row>
    <row r="36" spans="2:13" ht="14.1" customHeight="1" x14ac:dyDescent="0.15">
      <c r="B36" s="236" t="s">
        <v>19</v>
      </c>
      <c r="C36" s="236"/>
      <c r="D36" s="10">
        <v>53387</v>
      </c>
      <c r="E36" s="9" t="s">
        <v>131</v>
      </c>
      <c r="F36" s="9" t="s">
        <v>131</v>
      </c>
      <c r="G36" s="9">
        <v>355</v>
      </c>
      <c r="H36" s="9" t="s">
        <v>131</v>
      </c>
      <c r="I36" s="10">
        <v>0</v>
      </c>
      <c r="J36" s="9" t="s">
        <v>131</v>
      </c>
      <c r="K36" s="47">
        <v>53742</v>
      </c>
    </row>
    <row r="37" spans="2:13" ht="14.1" customHeight="1" x14ac:dyDescent="0.15">
      <c r="B37" s="236" t="s">
        <v>20</v>
      </c>
      <c r="C37" s="236"/>
      <c r="D37" s="9" t="s">
        <v>131</v>
      </c>
      <c r="E37" s="9" t="s">
        <v>131</v>
      </c>
      <c r="F37" s="9" t="s">
        <v>131</v>
      </c>
      <c r="G37" s="9" t="s">
        <v>131</v>
      </c>
      <c r="H37" s="9" t="s">
        <v>131</v>
      </c>
      <c r="I37" s="9" t="s">
        <v>131</v>
      </c>
      <c r="J37" s="9" t="s">
        <v>131</v>
      </c>
      <c r="K37" s="47" t="s">
        <v>131</v>
      </c>
    </row>
    <row r="38" spans="2:13" ht="14.1" customHeight="1" x14ac:dyDescent="0.15">
      <c r="B38" s="237" t="s">
        <v>12</v>
      </c>
      <c r="C38" s="237"/>
      <c r="D38" s="10">
        <v>959867</v>
      </c>
      <c r="E38" s="9" t="s">
        <v>131</v>
      </c>
      <c r="F38" s="9" t="s">
        <v>131</v>
      </c>
      <c r="G38" s="9" t="s">
        <v>131</v>
      </c>
      <c r="H38" s="9">
        <v>100601</v>
      </c>
      <c r="I38" s="10">
        <v>44464</v>
      </c>
      <c r="J38" s="9" t="s">
        <v>131</v>
      </c>
      <c r="K38" s="47">
        <v>1104933</v>
      </c>
    </row>
    <row r="39" spans="2:13" ht="14.1" customHeight="1" x14ac:dyDescent="0.15">
      <c r="B39" s="236" t="s">
        <v>16</v>
      </c>
      <c r="C39" s="236"/>
      <c r="D39" s="9" t="s">
        <v>131</v>
      </c>
      <c r="E39" s="9" t="s">
        <v>131</v>
      </c>
      <c r="F39" s="9" t="s">
        <v>131</v>
      </c>
      <c r="G39" s="9" t="s">
        <v>131</v>
      </c>
      <c r="H39" s="9" t="s">
        <v>131</v>
      </c>
      <c r="I39" s="9" t="s">
        <v>131</v>
      </c>
      <c r="J39" s="9" t="s">
        <v>131</v>
      </c>
      <c r="K39" s="47" t="s">
        <v>131</v>
      </c>
    </row>
    <row r="40" spans="2:13" ht="14.1" customHeight="1" x14ac:dyDescent="0.15">
      <c r="B40" s="237" t="s">
        <v>17</v>
      </c>
      <c r="C40" s="237"/>
      <c r="D40" s="9">
        <v>34606</v>
      </c>
      <c r="E40" s="9" t="s">
        <v>131</v>
      </c>
      <c r="F40" s="9" t="s">
        <v>131</v>
      </c>
      <c r="G40" s="9" t="s">
        <v>131</v>
      </c>
      <c r="H40" s="9">
        <v>2750</v>
      </c>
      <c r="I40" s="9" t="s">
        <v>131</v>
      </c>
      <c r="J40" s="9" t="s">
        <v>131</v>
      </c>
      <c r="K40" s="47">
        <v>37356</v>
      </c>
    </row>
    <row r="41" spans="2:13" ht="14.1" customHeight="1" x14ac:dyDescent="0.15">
      <c r="B41" s="239" t="s">
        <v>21</v>
      </c>
      <c r="C41" s="240"/>
      <c r="D41" s="10">
        <v>22123</v>
      </c>
      <c r="E41" s="10">
        <v>125476</v>
      </c>
      <c r="F41" s="10">
        <v>7712</v>
      </c>
      <c r="G41" s="9">
        <v>1008</v>
      </c>
      <c r="H41" s="10">
        <v>85355</v>
      </c>
      <c r="I41" s="10">
        <v>15003</v>
      </c>
      <c r="J41" s="10">
        <v>44284</v>
      </c>
      <c r="K41" s="47">
        <v>300960</v>
      </c>
    </row>
    <row r="42" spans="2:13" ht="13.5" customHeight="1" x14ac:dyDescent="0.15">
      <c r="B42" s="238" t="s">
        <v>30</v>
      </c>
      <c r="C42" s="238"/>
      <c r="D42" s="10">
        <v>2200701</v>
      </c>
      <c r="E42" s="10">
        <v>5721766</v>
      </c>
      <c r="F42" s="10">
        <v>79340</v>
      </c>
      <c r="G42" s="10">
        <v>120758</v>
      </c>
      <c r="H42" s="10">
        <v>1131705</v>
      </c>
      <c r="I42" s="10">
        <v>513588</v>
      </c>
      <c r="J42" s="10">
        <v>188804</v>
      </c>
      <c r="K42" s="57">
        <v>9956661</v>
      </c>
      <c r="L42" s="5">
        <f t="shared" ref="L42:M42" si="0">SUM(L25,L35,L41)</f>
        <v>0</v>
      </c>
      <c r="M42" s="5">
        <f t="shared" si="0"/>
        <v>0</v>
      </c>
    </row>
    <row r="43" spans="2:13" ht="3" customHeight="1" x14ac:dyDescent="0.15"/>
    <row r="44" spans="2:13" ht="5.0999999999999996" customHeight="1" x14ac:dyDescent="0.15"/>
  </sheetData>
  <mergeCells count="46">
    <mergeCell ref="B3:C3"/>
    <mergeCell ref="B2:C2"/>
    <mergeCell ref="B5:C5"/>
    <mergeCell ref="B4:C4"/>
    <mergeCell ref="B7:C7"/>
    <mergeCell ref="B6:C6"/>
    <mergeCell ref="B9:C9"/>
    <mergeCell ref="B8:C8"/>
    <mergeCell ref="B11:C11"/>
    <mergeCell ref="B10:C10"/>
    <mergeCell ref="B13:C13"/>
    <mergeCell ref="B12:C12"/>
    <mergeCell ref="B15:C15"/>
    <mergeCell ref="B14:C14"/>
    <mergeCell ref="B17:C17"/>
    <mergeCell ref="B16:C16"/>
    <mergeCell ref="B19:C19"/>
    <mergeCell ref="B18:C18"/>
    <mergeCell ref="B23:C24"/>
    <mergeCell ref="D23:D24"/>
    <mergeCell ref="E23:E24"/>
    <mergeCell ref="B20:C20"/>
    <mergeCell ref="K23:K24"/>
    <mergeCell ref="F23:F24"/>
    <mergeCell ref="G23:G24"/>
    <mergeCell ref="H23:H24"/>
    <mergeCell ref="I23:I24"/>
    <mergeCell ref="J23:J24"/>
    <mergeCell ref="B25:C25"/>
    <mergeCell ref="B27:C27"/>
    <mergeCell ref="B26:C26"/>
    <mergeCell ref="B29:C29"/>
    <mergeCell ref="B28:C28"/>
    <mergeCell ref="B31:C31"/>
    <mergeCell ref="B30:C30"/>
    <mergeCell ref="B33:C33"/>
    <mergeCell ref="B32:C32"/>
    <mergeCell ref="B35:C35"/>
    <mergeCell ref="B34:C34"/>
    <mergeCell ref="B37:C37"/>
    <mergeCell ref="B36:C36"/>
    <mergeCell ref="B39:C39"/>
    <mergeCell ref="B38:C38"/>
    <mergeCell ref="B42:C42"/>
    <mergeCell ref="B41:C41"/>
    <mergeCell ref="B40:C40"/>
  </mergeCells>
  <phoneticPr fontId="2"/>
  <printOptions horizontalCentered="1"/>
  <pageMargins left="0.19685039370078741" right="0.19685039370078741" top="0.35433070866141736" bottom="0.19685039370078741" header="0.31496062992125984" footer="0.31496062992125984"/>
  <pageSetup paperSize="9" scale="90" orientation="landscape" r:id="rId1"/>
  <colBreaks count="1" manualBreakCount="1">
    <brk id="1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zoomScale="85" zoomScaleNormal="85" workbookViewId="0">
      <selection activeCell="J12" sqref="J12"/>
    </sheetView>
  </sheetViews>
  <sheetFormatPr defaultColWidth="8.875" defaultRowHeight="11.25" x14ac:dyDescent="0.15"/>
  <cols>
    <col min="1" max="1" width="61.5" style="13" bestFit="1" customWidth="1"/>
    <col min="2" max="11" width="15.375" style="13" customWidth="1"/>
    <col min="12" max="16384" width="8.875" style="13"/>
  </cols>
  <sheetData>
    <row r="1" spans="1:11" ht="21" x14ac:dyDescent="0.2">
      <c r="A1" s="12" t="s">
        <v>320</v>
      </c>
    </row>
    <row r="2" spans="1:11" ht="13.5" x14ac:dyDescent="0.15">
      <c r="A2" s="14"/>
    </row>
    <row r="3" spans="1:11" ht="13.5" x14ac:dyDescent="0.15">
      <c r="A3" s="14"/>
    </row>
    <row r="5" spans="1:11" ht="13.5" x14ac:dyDescent="0.15">
      <c r="A5" s="82" t="s">
        <v>31</v>
      </c>
      <c r="B5" s="83"/>
      <c r="C5" s="83"/>
      <c r="D5" s="83"/>
      <c r="E5" s="83"/>
      <c r="F5" s="83"/>
      <c r="G5" s="83"/>
      <c r="H5" s="84" t="s">
        <v>693</v>
      </c>
      <c r="I5" s="83"/>
      <c r="J5" s="83"/>
      <c r="K5" s="83"/>
    </row>
    <row r="6" spans="1:11" ht="44.25" customHeight="1" x14ac:dyDescent="0.15">
      <c r="A6" s="85" t="s">
        <v>32</v>
      </c>
      <c r="B6" s="86" t="s">
        <v>33</v>
      </c>
      <c r="C6" s="86" t="s">
        <v>34</v>
      </c>
      <c r="D6" s="86" t="s">
        <v>35</v>
      </c>
      <c r="E6" s="86" t="s">
        <v>36</v>
      </c>
      <c r="F6" s="86" t="s">
        <v>37</v>
      </c>
      <c r="G6" s="86" t="s">
        <v>38</v>
      </c>
      <c r="H6" s="86" t="s">
        <v>39</v>
      </c>
      <c r="I6" s="83"/>
      <c r="J6" s="83"/>
      <c r="K6" s="83"/>
    </row>
    <row r="7" spans="1:11" ht="25.5" customHeight="1" x14ac:dyDescent="0.15">
      <c r="A7" s="87" t="s">
        <v>476</v>
      </c>
      <c r="B7" s="175">
        <v>602</v>
      </c>
      <c r="C7" s="176">
        <v>1567</v>
      </c>
      <c r="D7" s="176">
        <f>B7*C7</f>
        <v>943334</v>
      </c>
      <c r="E7" s="176">
        <v>500</v>
      </c>
      <c r="F7" s="176">
        <f>B7*E7</f>
        <v>301000</v>
      </c>
      <c r="G7" s="176">
        <f>D7-F7</f>
        <v>642334</v>
      </c>
      <c r="H7" s="176">
        <v>1500000</v>
      </c>
      <c r="I7" s="83"/>
      <c r="J7" s="83"/>
      <c r="K7" s="83"/>
    </row>
    <row r="8" spans="1:11" ht="25.5" customHeight="1" x14ac:dyDescent="0.15">
      <c r="A8" s="87" t="s">
        <v>490</v>
      </c>
      <c r="B8" s="175">
        <v>2222</v>
      </c>
      <c r="C8" s="176">
        <v>712</v>
      </c>
      <c r="D8" s="176">
        <f>B8*C8</f>
        <v>1582064</v>
      </c>
      <c r="E8" s="176">
        <v>500</v>
      </c>
      <c r="F8" s="176">
        <f>B8*E8</f>
        <v>1111000</v>
      </c>
      <c r="G8" s="176">
        <f>D8-F8</f>
        <v>471064</v>
      </c>
      <c r="H8" s="176">
        <v>301000</v>
      </c>
      <c r="I8" s="83"/>
      <c r="J8" s="83"/>
      <c r="K8" s="83"/>
    </row>
    <row r="9" spans="1:11" ht="25.5" customHeight="1" x14ac:dyDescent="0.15">
      <c r="A9" s="89" t="s">
        <v>42</v>
      </c>
      <c r="B9" s="175">
        <f>SUM(B7:B8)</f>
        <v>2824</v>
      </c>
      <c r="C9" s="176">
        <f t="shared" ref="C9:H9" si="0">SUM(C7:C8)</f>
        <v>2279</v>
      </c>
      <c r="D9" s="176">
        <f t="shared" si="0"/>
        <v>2525398</v>
      </c>
      <c r="E9" s="176">
        <f t="shared" si="0"/>
        <v>1000</v>
      </c>
      <c r="F9" s="176">
        <f t="shared" si="0"/>
        <v>1412000</v>
      </c>
      <c r="G9" s="176">
        <f t="shared" si="0"/>
        <v>1113398</v>
      </c>
      <c r="H9" s="176">
        <f t="shared" si="0"/>
        <v>1801000</v>
      </c>
      <c r="I9" s="83"/>
      <c r="J9" s="83"/>
      <c r="K9" s="83"/>
    </row>
    <row r="10" spans="1:11" x14ac:dyDescent="0.15">
      <c r="A10" s="83"/>
      <c r="B10" s="83"/>
      <c r="C10" s="83"/>
      <c r="D10" s="83"/>
      <c r="E10" s="83"/>
      <c r="F10" s="83"/>
      <c r="G10" s="83"/>
      <c r="H10" s="83"/>
      <c r="I10" s="83"/>
      <c r="J10" s="83"/>
      <c r="K10" s="83"/>
    </row>
    <row r="11" spans="1:11" ht="13.5" x14ac:dyDescent="0.15">
      <c r="A11" s="82" t="s">
        <v>43</v>
      </c>
      <c r="B11" s="83"/>
      <c r="C11" s="83"/>
      <c r="D11" s="83"/>
      <c r="E11" s="83"/>
      <c r="F11" s="83"/>
      <c r="G11" s="83"/>
      <c r="H11" s="83"/>
      <c r="I11" s="83"/>
      <c r="J11" s="84" t="s">
        <v>693</v>
      </c>
      <c r="K11" s="83"/>
    </row>
    <row r="12" spans="1:11" ht="44.25" customHeight="1" x14ac:dyDescent="0.15">
      <c r="A12" s="85" t="s">
        <v>44</v>
      </c>
      <c r="B12" s="86" t="s">
        <v>45</v>
      </c>
      <c r="C12" s="86" t="s">
        <v>46</v>
      </c>
      <c r="D12" s="86" t="s">
        <v>47</v>
      </c>
      <c r="E12" s="86" t="s">
        <v>48</v>
      </c>
      <c r="F12" s="86" t="s">
        <v>49</v>
      </c>
      <c r="G12" s="86" t="s">
        <v>50</v>
      </c>
      <c r="H12" s="86" t="s">
        <v>51</v>
      </c>
      <c r="I12" s="86" t="s">
        <v>52</v>
      </c>
      <c r="J12" s="86" t="s">
        <v>39</v>
      </c>
      <c r="K12" s="83"/>
    </row>
    <row r="13" spans="1:11" ht="25.35" customHeight="1" x14ac:dyDescent="0.15">
      <c r="A13" s="87" t="s">
        <v>491</v>
      </c>
      <c r="B13" s="165">
        <v>44460000</v>
      </c>
      <c r="C13" s="165">
        <v>2313638080</v>
      </c>
      <c r="D13" s="165">
        <v>7270442</v>
      </c>
      <c r="E13" s="165">
        <f>C13-D13</f>
        <v>2306367638</v>
      </c>
      <c r="F13" s="165">
        <v>846720000</v>
      </c>
      <c r="G13" s="167">
        <f>B13/F13</f>
        <v>5.2508503401360547E-2</v>
      </c>
      <c r="H13" s="165">
        <f>E13*G13</f>
        <v>121103912.96471089</v>
      </c>
      <c r="I13" s="165">
        <v>0</v>
      </c>
      <c r="J13" s="99">
        <v>44460</v>
      </c>
      <c r="K13" s="83"/>
    </row>
    <row r="14" spans="1:11" ht="25.35" customHeight="1" x14ac:dyDescent="0.15">
      <c r="A14" s="87" t="s">
        <v>492</v>
      </c>
      <c r="B14" s="165">
        <v>50000000</v>
      </c>
      <c r="C14" s="165">
        <v>275775226</v>
      </c>
      <c r="D14" s="165">
        <v>117392407</v>
      </c>
      <c r="E14" s="165">
        <f t="shared" ref="E14:E17" si="1">C14-D14</f>
        <v>158382819</v>
      </c>
      <c r="F14" s="165">
        <v>50000000</v>
      </c>
      <c r="G14" s="167">
        <f t="shared" ref="G14:G15" si="2">B14/F14</f>
        <v>1</v>
      </c>
      <c r="H14" s="165">
        <f t="shared" ref="H14:H17" si="3">E14*G14</f>
        <v>158382819</v>
      </c>
      <c r="I14" s="165">
        <v>0</v>
      </c>
      <c r="J14" s="99">
        <v>50000</v>
      </c>
      <c r="K14" s="83"/>
    </row>
    <row r="15" spans="1:11" ht="25.35" customHeight="1" x14ac:dyDescent="0.15">
      <c r="A15" s="87" t="s">
        <v>493</v>
      </c>
      <c r="B15" s="165">
        <v>58841000</v>
      </c>
      <c r="C15" s="165">
        <v>1187678292</v>
      </c>
      <c r="D15" s="165">
        <v>382397553</v>
      </c>
      <c r="E15" s="165">
        <f t="shared" si="1"/>
        <v>805280739</v>
      </c>
      <c r="F15" s="165">
        <v>58841000</v>
      </c>
      <c r="G15" s="167">
        <f t="shared" si="2"/>
        <v>1</v>
      </c>
      <c r="H15" s="165">
        <f t="shared" si="3"/>
        <v>805280739</v>
      </c>
      <c r="I15" s="165">
        <v>0</v>
      </c>
      <c r="J15" s="166"/>
      <c r="K15" s="83"/>
    </row>
    <row r="16" spans="1:11" ht="25.35" customHeight="1" x14ac:dyDescent="0.15">
      <c r="A16" s="87" t="s">
        <v>611</v>
      </c>
      <c r="B16" s="165">
        <v>1722187000</v>
      </c>
      <c r="C16" s="165">
        <v>1846822898</v>
      </c>
      <c r="D16" s="165">
        <v>1162455079</v>
      </c>
      <c r="E16" s="165">
        <f t="shared" si="1"/>
        <v>684367819</v>
      </c>
      <c r="F16" s="165">
        <v>30933913</v>
      </c>
      <c r="G16" s="167">
        <v>1</v>
      </c>
      <c r="H16" s="165">
        <f t="shared" si="3"/>
        <v>684367819</v>
      </c>
      <c r="I16" s="165">
        <v>-1037819000</v>
      </c>
      <c r="J16" s="166"/>
      <c r="K16" s="83"/>
    </row>
    <row r="17" spans="1:11" ht="25.35" customHeight="1" x14ac:dyDescent="0.15">
      <c r="A17" s="87" t="s">
        <v>612</v>
      </c>
      <c r="B17" s="165">
        <v>33802000</v>
      </c>
      <c r="C17" s="165">
        <v>2800093378</v>
      </c>
      <c r="D17" s="165">
        <v>1048598613</v>
      </c>
      <c r="E17" s="165">
        <f t="shared" si="1"/>
        <v>1751494765</v>
      </c>
      <c r="F17" s="165">
        <v>871762795</v>
      </c>
      <c r="G17" s="167">
        <v>1</v>
      </c>
      <c r="H17" s="165">
        <f t="shared" si="3"/>
        <v>1751494765</v>
      </c>
      <c r="I17" s="165">
        <v>0</v>
      </c>
      <c r="J17" s="166"/>
      <c r="K17" s="83"/>
    </row>
    <row r="18" spans="1:11" ht="21.75" customHeight="1" x14ac:dyDescent="0.15">
      <c r="A18" s="89" t="s">
        <v>42</v>
      </c>
      <c r="B18" s="165">
        <f>SUM(B13:B17)</f>
        <v>1909290000</v>
      </c>
      <c r="C18" s="165">
        <f t="shared" ref="C18:F18" si="4">SUM(C13:C17)</f>
        <v>8424007874</v>
      </c>
      <c r="D18" s="165">
        <f t="shared" si="4"/>
        <v>2718114094</v>
      </c>
      <c r="E18" s="165">
        <f t="shared" si="4"/>
        <v>5705893780</v>
      </c>
      <c r="F18" s="165">
        <f t="shared" si="4"/>
        <v>1858257708</v>
      </c>
      <c r="G18" s="168"/>
      <c r="H18" s="165">
        <f t="shared" ref="H18" si="5">SUM(H13:H17)</f>
        <v>3520630054.9647112</v>
      </c>
      <c r="I18" s="165">
        <f t="shared" ref="I18" si="6">SUM(I13:I17)</f>
        <v>-1037819000</v>
      </c>
      <c r="J18" s="99">
        <f t="shared" ref="J18" si="7">SUM(J13:J17)</f>
        <v>94460</v>
      </c>
      <c r="K18" s="83"/>
    </row>
    <row r="19" spans="1:11" ht="21.75" customHeight="1" x14ac:dyDescent="0.15">
      <c r="A19" s="83"/>
      <c r="B19" s="83"/>
      <c r="C19" s="83"/>
      <c r="D19" s="83"/>
      <c r="E19" s="83"/>
      <c r="F19" s="83"/>
      <c r="G19" s="83"/>
      <c r="H19" s="83"/>
      <c r="I19" s="83"/>
      <c r="J19" s="83"/>
      <c r="K19" s="83"/>
    </row>
    <row r="20" spans="1:11" ht="21.75" customHeight="1" x14ac:dyDescent="0.15">
      <c r="A20" s="82" t="s">
        <v>53</v>
      </c>
      <c r="B20" s="83"/>
      <c r="C20" s="83"/>
      <c r="D20" s="83"/>
      <c r="E20" s="83"/>
      <c r="F20" s="83"/>
      <c r="G20" s="83"/>
      <c r="H20" s="83"/>
      <c r="I20" s="83"/>
      <c r="J20" s="83"/>
      <c r="K20" s="84" t="s">
        <v>692</v>
      </c>
    </row>
    <row r="21" spans="1:11" ht="44.25" customHeight="1" x14ac:dyDescent="0.15">
      <c r="A21" s="85" t="s">
        <v>44</v>
      </c>
      <c r="B21" s="86" t="s">
        <v>54</v>
      </c>
      <c r="C21" s="86" t="s">
        <v>46</v>
      </c>
      <c r="D21" s="86" t="s">
        <v>47</v>
      </c>
      <c r="E21" s="86" t="s">
        <v>48</v>
      </c>
      <c r="F21" s="86" t="s">
        <v>49</v>
      </c>
      <c r="G21" s="86" t="s">
        <v>50</v>
      </c>
      <c r="H21" s="86" t="s">
        <v>51</v>
      </c>
      <c r="I21" s="86" t="s">
        <v>55</v>
      </c>
      <c r="J21" s="86" t="s">
        <v>56</v>
      </c>
      <c r="K21" s="86" t="s">
        <v>39</v>
      </c>
    </row>
    <row r="22" spans="1:11" ht="25.35" customHeight="1" x14ac:dyDescent="0.15">
      <c r="A22" s="87" t="s">
        <v>494</v>
      </c>
      <c r="B22" s="165">
        <v>195000</v>
      </c>
      <c r="C22" s="165">
        <v>11525612371</v>
      </c>
      <c r="D22" s="165">
        <v>4671614656</v>
      </c>
      <c r="E22" s="165">
        <f>C22-D22</f>
        <v>6853997715</v>
      </c>
      <c r="F22" s="165">
        <v>150000000</v>
      </c>
      <c r="G22" s="169">
        <f>B22/F22</f>
        <v>1.2999999999999999E-3</v>
      </c>
      <c r="H22" s="165">
        <f>E22*G22</f>
        <v>8910197.0295000002</v>
      </c>
      <c r="I22" s="165">
        <v>0</v>
      </c>
      <c r="J22" s="165">
        <f>B22-I22</f>
        <v>195000</v>
      </c>
      <c r="K22" s="99">
        <v>195</v>
      </c>
    </row>
    <row r="23" spans="1:11" ht="25.35" customHeight="1" x14ac:dyDescent="0.15">
      <c r="A23" s="87" t="s">
        <v>495</v>
      </c>
      <c r="B23" s="165">
        <v>300000</v>
      </c>
      <c r="C23" s="165">
        <v>952799600</v>
      </c>
      <c r="D23" s="165">
        <v>610911059</v>
      </c>
      <c r="E23" s="165">
        <f t="shared" ref="E23:E31" si="8">C23-D23</f>
        <v>341888541</v>
      </c>
      <c r="F23" s="165">
        <v>176000000</v>
      </c>
      <c r="G23" s="169">
        <f t="shared" ref="G23:G31" si="9">B23/F23</f>
        <v>1.7045454545454545E-3</v>
      </c>
      <c r="H23" s="165">
        <f t="shared" ref="H23:H31" si="10">E23*G23</f>
        <v>582764.55852272722</v>
      </c>
      <c r="I23" s="165">
        <v>0</v>
      </c>
      <c r="J23" s="165">
        <f t="shared" ref="J23:J31" si="11">B23-I23</f>
        <v>300000</v>
      </c>
      <c r="K23" s="99">
        <v>300</v>
      </c>
    </row>
    <row r="24" spans="1:11" ht="25.35" customHeight="1" x14ac:dyDescent="0.15">
      <c r="A24" s="87" t="s">
        <v>496</v>
      </c>
      <c r="B24" s="165">
        <v>100000</v>
      </c>
      <c r="C24" s="165">
        <v>492935699</v>
      </c>
      <c r="D24" s="165">
        <v>145821163</v>
      </c>
      <c r="E24" s="165">
        <f t="shared" si="8"/>
        <v>347114536</v>
      </c>
      <c r="F24" s="165">
        <v>233631668</v>
      </c>
      <c r="G24" s="169">
        <f t="shared" si="9"/>
        <v>4.2802416665535254E-4</v>
      </c>
      <c r="H24" s="165">
        <f t="shared" si="10"/>
        <v>148573.41000535936</v>
      </c>
      <c r="I24" s="165">
        <v>0</v>
      </c>
      <c r="J24" s="165">
        <f t="shared" si="11"/>
        <v>100000</v>
      </c>
      <c r="K24" s="99">
        <v>100</v>
      </c>
    </row>
    <row r="25" spans="1:11" ht="25.35" customHeight="1" x14ac:dyDescent="0.15">
      <c r="A25" s="87" t="s">
        <v>497</v>
      </c>
      <c r="B25" s="165">
        <v>1440000</v>
      </c>
      <c r="C25" s="165">
        <v>1915029202</v>
      </c>
      <c r="D25" s="165">
        <v>451577734</v>
      </c>
      <c r="E25" s="165">
        <f t="shared" si="8"/>
        <v>1463451468</v>
      </c>
      <c r="F25" s="165">
        <v>41000000</v>
      </c>
      <c r="G25" s="169">
        <f t="shared" si="9"/>
        <v>3.5121951219512199E-2</v>
      </c>
      <c r="H25" s="165">
        <f t="shared" si="10"/>
        <v>51399271.071219519</v>
      </c>
      <c r="I25" s="165">
        <v>0</v>
      </c>
      <c r="J25" s="165">
        <f t="shared" si="11"/>
        <v>1440000</v>
      </c>
      <c r="K25" s="99">
        <v>1440</v>
      </c>
    </row>
    <row r="26" spans="1:11" ht="25.35" customHeight="1" x14ac:dyDescent="0.15">
      <c r="A26" s="87" t="s">
        <v>498</v>
      </c>
      <c r="B26" s="165">
        <v>25000</v>
      </c>
      <c r="C26" s="165">
        <v>696572000000</v>
      </c>
      <c r="D26" s="165">
        <v>669323000000</v>
      </c>
      <c r="E26" s="165">
        <f t="shared" si="8"/>
        <v>27249000000</v>
      </c>
      <c r="F26" s="165">
        <v>9080000000</v>
      </c>
      <c r="G26" s="169">
        <f t="shared" si="9"/>
        <v>2.7533039647577095E-6</v>
      </c>
      <c r="H26" s="165">
        <f t="shared" si="10"/>
        <v>75024.779735682823</v>
      </c>
      <c r="I26" s="165">
        <v>0</v>
      </c>
      <c r="J26" s="165">
        <f t="shared" si="11"/>
        <v>25000</v>
      </c>
      <c r="K26" s="99">
        <v>25</v>
      </c>
    </row>
    <row r="27" spans="1:11" ht="25.35" customHeight="1" x14ac:dyDescent="0.15">
      <c r="A27" s="87" t="s">
        <v>499</v>
      </c>
      <c r="B27" s="165">
        <v>10480000</v>
      </c>
      <c r="C27" s="165">
        <v>48566362765</v>
      </c>
      <c r="D27" s="165">
        <v>44910704646</v>
      </c>
      <c r="E27" s="165">
        <f t="shared" si="8"/>
        <v>3655658119</v>
      </c>
      <c r="F27" s="165">
        <v>2313120000</v>
      </c>
      <c r="G27" s="169">
        <f t="shared" si="9"/>
        <v>4.5306771806045516E-3</v>
      </c>
      <c r="H27" s="165">
        <f t="shared" si="10"/>
        <v>16562606.819845058</v>
      </c>
      <c r="I27" s="165">
        <v>0</v>
      </c>
      <c r="J27" s="165">
        <f t="shared" si="11"/>
        <v>10480000</v>
      </c>
      <c r="K27" s="99">
        <v>10480</v>
      </c>
    </row>
    <row r="28" spans="1:11" ht="25.35" customHeight="1" x14ac:dyDescent="0.15">
      <c r="A28" s="87" t="s">
        <v>500</v>
      </c>
      <c r="B28" s="165">
        <v>800000</v>
      </c>
      <c r="C28" s="165">
        <v>24834865000000</v>
      </c>
      <c r="D28" s="165">
        <v>24466761000000</v>
      </c>
      <c r="E28" s="165">
        <f t="shared" si="8"/>
        <v>368104000000</v>
      </c>
      <c r="F28" s="165">
        <v>16602000000</v>
      </c>
      <c r="G28" s="169">
        <f t="shared" si="9"/>
        <v>4.8186965425852308E-5</v>
      </c>
      <c r="H28" s="165">
        <f t="shared" si="10"/>
        <v>17737814.72111794</v>
      </c>
      <c r="I28" s="165">
        <v>0</v>
      </c>
      <c r="J28" s="165">
        <f t="shared" si="11"/>
        <v>800000</v>
      </c>
      <c r="K28" s="99">
        <v>800</v>
      </c>
    </row>
    <row r="29" spans="1:11" ht="25.35" customHeight="1" x14ac:dyDescent="0.15">
      <c r="A29" s="87" t="s">
        <v>501</v>
      </c>
      <c r="B29" s="165">
        <v>20000</v>
      </c>
      <c r="C29" s="165">
        <v>414965871</v>
      </c>
      <c r="D29" s="165">
        <v>283593761</v>
      </c>
      <c r="E29" s="165">
        <f t="shared" si="8"/>
        <v>131372110</v>
      </c>
      <c r="F29" s="165">
        <v>1810000</v>
      </c>
      <c r="G29" s="169">
        <f t="shared" si="9"/>
        <v>1.1049723756906077E-2</v>
      </c>
      <c r="H29" s="165">
        <f t="shared" si="10"/>
        <v>1451625.5248618785</v>
      </c>
      <c r="I29" s="165">
        <v>0</v>
      </c>
      <c r="J29" s="165">
        <f t="shared" si="11"/>
        <v>20000</v>
      </c>
      <c r="K29" s="99">
        <v>20</v>
      </c>
    </row>
    <row r="30" spans="1:11" ht="25.35" customHeight="1" x14ac:dyDescent="0.15">
      <c r="A30" s="87" t="s">
        <v>502</v>
      </c>
      <c r="B30" s="165">
        <v>15930000</v>
      </c>
      <c r="C30" s="165">
        <v>313841682836</v>
      </c>
      <c r="D30" s="165">
        <v>289618539294</v>
      </c>
      <c r="E30" s="165">
        <f t="shared" si="8"/>
        <v>24223143542</v>
      </c>
      <c r="F30" s="165">
        <v>21423000000</v>
      </c>
      <c r="G30" s="169">
        <f t="shared" si="9"/>
        <v>7.4359333426690937E-4</v>
      </c>
      <c r="H30" s="165">
        <f t="shared" si="10"/>
        <v>18012168.072821733</v>
      </c>
      <c r="I30" s="165">
        <v>0</v>
      </c>
      <c r="J30" s="165">
        <f t="shared" si="11"/>
        <v>15930000</v>
      </c>
      <c r="K30" s="99">
        <v>15930</v>
      </c>
    </row>
    <row r="31" spans="1:11" ht="25.35" customHeight="1" x14ac:dyDescent="0.15">
      <c r="A31" s="87" t="s">
        <v>503</v>
      </c>
      <c r="B31" s="165">
        <v>180000</v>
      </c>
      <c r="C31" s="165">
        <v>2236100492</v>
      </c>
      <c r="D31" s="165">
        <v>318637059</v>
      </c>
      <c r="E31" s="165">
        <f t="shared" si="8"/>
        <v>1917463433</v>
      </c>
      <c r="F31" s="165">
        <v>3000000</v>
      </c>
      <c r="G31" s="169">
        <f t="shared" si="9"/>
        <v>0.06</v>
      </c>
      <c r="H31" s="165">
        <f t="shared" si="10"/>
        <v>115047805.97999999</v>
      </c>
      <c r="I31" s="165">
        <v>0</v>
      </c>
      <c r="J31" s="165">
        <f t="shared" si="11"/>
        <v>180000</v>
      </c>
      <c r="K31" s="99">
        <v>180</v>
      </c>
    </row>
    <row r="32" spans="1:11" ht="25.35" customHeight="1" x14ac:dyDescent="0.15">
      <c r="A32" s="89" t="s">
        <v>42</v>
      </c>
      <c r="B32" s="165">
        <f>SUM(B22:B31)</f>
        <v>29470000</v>
      </c>
      <c r="C32" s="165">
        <f t="shared" ref="C32:E32" si="12">SUM(C22:C31)</f>
        <v>25911382488836</v>
      </c>
      <c r="D32" s="165">
        <f t="shared" si="12"/>
        <v>25477095399372</v>
      </c>
      <c r="E32" s="165">
        <f t="shared" si="12"/>
        <v>434287089464</v>
      </c>
      <c r="F32" s="165">
        <f>SUM(F22:F31)</f>
        <v>50023561668</v>
      </c>
      <c r="G32" s="165"/>
      <c r="H32" s="165">
        <f t="shared" ref="H32:J32" si="13">SUM(H22:H31)</f>
        <v>229927851.96762988</v>
      </c>
      <c r="I32" s="165">
        <f t="shared" si="13"/>
        <v>0</v>
      </c>
      <c r="J32" s="165">
        <f t="shared" si="13"/>
        <v>29470000</v>
      </c>
      <c r="K32" s="99">
        <v>29470</v>
      </c>
    </row>
  </sheetData>
  <phoneticPr fontId="2"/>
  <printOptions horizontalCentered="1"/>
  <pageMargins left="0.39370078740157483" right="0.39370078740157483" top="0.39370078740157483" bottom="0.39370078740157483" header="0.19685039370078741" footer="0.19685039370078741"/>
  <pageSetup paperSize="9" scale="65" fitToHeight="0" orientation="landscape" r:id="rId1"/>
  <headerFooter>
    <oddHeader xml:space="preserve">&amp;R&amp;9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3"/>
  <sheetViews>
    <sheetView workbookViewId="0">
      <selection activeCell="B2" sqref="B2"/>
    </sheetView>
  </sheetViews>
  <sheetFormatPr defaultColWidth="8.875" defaultRowHeight="11.25" x14ac:dyDescent="0.15"/>
  <cols>
    <col min="1" max="1" width="22.875" style="13" customWidth="1"/>
    <col min="2" max="7" width="19.875" style="13" customWidth="1"/>
    <col min="8" max="16384" width="8.875" style="13"/>
  </cols>
  <sheetData>
    <row r="1" spans="1:7" ht="21" x14ac:dyDescent="0.2">
      <c r="A1" s="12" t="s">
        <v>321</v>
      </c>
    </row>
    <row r="2" spans="1:7" ht="13.5" x14ac:dyDescent="0.15">
      <c r="A2" s="14"/>
    </row>
    <row r="3" spans="1:7" ht="13.5" x14ac:dyDescent="0.15">
      <c r="A3" s="14"/>
    </row>
    <row r="4" spans="1:7" ht="13.5" x14ac:dyDescent="0.15">
      <c r="G4" s="16" t="s">
        <v>693</v>
      </c>
    </row>
    <row r="5" spans="1:7" ht="41.25" customHeight="1" x14ac:dyDescent="0.15">
      <c r="A5" s="17" t="s">
        <v>57</v>
      </c>
      <c r="B5" s="17" t="s">
        <v>58</v>
      </c>
      <c r="C5" s="17" t="s">
        <v>59</v>
      </c>
      <c r="D5" s="17" t="s">
        <v>60</v>
      </c>
      <c r="E5" s="17" t="s">
        <v>61</v>
      </c>
      <c r="F5" s="18" t="s">
        <v>62</v>
      </c>
      <c r="G5" s="18" t="s">
        <v>39</v>
      </c>
    </row>
    <row r="6" spans="1:7" ht="18" customHeight="1" x14ac:dyDescent="0.15">
      <c r="A6" s="91" t="s">
        <v>504</v>
      </c>
      <c r="B6" s="93">
        <v>1083240</v>
      </c>
      <c r="C6" s="93">
        <v>0</v>
      </c>
      <c r="D6" s="93">
        <v>0</v>
      </c>
      <c r="E6" s="93">
        <v>0</v>
      </c>
      <c r="F6" s="93">
        <f>SUM(B6:E6)</f>
        <v>1083240</v>
      </c>
      <c r="G6" s="93">
        <v>1083240</v>
      </c>
    </row>
    <row r="7" spans="1:7" ht="18" customHeight="1" x14ac:dyDescent="0.15">
      <c r="A7" s="91" t="s">
        <v>505</v>
      </c>
      <c r="B7" s="93">
        <v>1384849</v>
      </c>
      <c r="C7" s="93">
        <v>0</v>
      </c>
      <c r="D7" s="93">
        <v>0</v>
      </c>
      <c r="E7" s="93">
        <v>0</v>
      </c>
      <c r="F7" s="93">
        <f t="shared" ref="F7:F12" si="0">SUM(B7:E7)</f>
        <v>1384849</v>
      </c>
      <c r="G7" s="93">
        <v>1384849</v>
      </c>
    </row>
    <row r="8" spans="1:7" ht="18" customHeight="1" x14ac:dyDescent="0.15">
      <c r="A8" s="91" t="s">
        <v>506</v>
      </c>
      <c r="B8" s="93">
        <v>1220</v>
      </c>
      <c r="C8" s="93">
        <v>0</v>
      </c>
      <c r="D8" s="93">
        <v>0</v>
      </c>
      <c r="E8" s="93">
        <v>0</v>
      </c>
      <c r="F8" s="93">
        <f t="shared" si="0"/>
        <v>1220</v>
      </c>
      <c r="G8" s="93">
        <v>1220</v>
      </c>
    </row>
    <row r="9" spans="1:7" ht="18" customHeight="1" x14ac:dyDescent="0.15">
      <c r="A9" s="91" t="s">
        <v>507</v>
      </c>
      <c r="B9" s="93">
        <v>1000</v>
      </c>
      <c r="C9" s="93">
        <v>0</v>
      </c>
      <c r="D9" s="93">
        <v>0</v>
      </c>
      <c r="E9" s="93">
        <v>0</v>
      </c>
      <c r="F9" s="93">
        <f t="shared" si="0"/>
        <v>1000</v>
      </c>
      <c r="G9" s="93">
        <v>1000</v>
      </c>
    </row>
    <row r="10" spans="1:7" ht="18" customHeight="1" x14ac:dyDescent="0.15">
      <c r="A10" s="91" t="s">
        <v>508</v>
      </c>
      <c r="B10" s="93">
        <v>1306214</v>
      </c>
      <c r="C10" s="93">
        <v>0</v>
      </c>
      <c r="D10" s="93">
        <v>0</v>
      </c>
      <c r="E10" s="93">
        <v>0</v>
      </c>
      <c r="F10" s="93">
        <f t="shared" si="0"/>
        <v>1306214</v>
      </c>
      <c r="G10" s="93">
        <v>1305214</v>
      </c>
    </row>
    <row r="11" spans="1:7" ht="18" customHeight="1" x14ac:dyDescent="0.15">
      <c r="A11" s="91" t="s">
        <v>509</v>
      </c>
      <c r="B11" s="93">
        <v>237169</v>
      </c>
      <c r="C11" s="93">
        <v>0</v>
      </c>
      <c r="D11" s="93">
        <v>0</v>
      </c>
      <c r="E11" s="93">
        <v>0</v>
      </c>
      <c r="F11" s="93">
        <f t="shared" si="0"/>
        <v>237169</v>
      </c>
      <c r="G11" s="93">
        <v>237169</v>
      </c>
    </row>
    <row r="12" spans="1:7" ht="18" customHeight="1" x14ac:dyDescent="0.15">
      <c r="A12" s="91" t="s">
        <v>510</v>
      </c>
      <c r="B12" s="93">
        <v>7332</v>
      </c>
      <c r="C12" s="93">
        <v>0</v>
      </c>
      <c r="D12" s="93">
        <v>0</v>
      </c>
      <c r="E12" s="93">
        <v>0</v>
      </c>
      <c r="F12" s="93">
        <f t="shared" si="0"/>
        <v>7332</v>
      </c>
      <c r="G12" s="93">
        <v>7332</v>
      </c>
    </row>
    <row r="13" spans="1:7" ht="18" customHeight="1" x14ac:dyDescent="0.15">
      <c r="A13" s="92" t="s">
        <v>42</v>
      </c>
      <c r="B13" s="93">
        <f>SUM(B6:B12)</f>
        <v>4021024</v>
      </c>
      <c r="C13" s="93">
        <f t="shared" ref="C13:G13" si="1">SUM(C6:C12)</f>
        <v>0</v>
      </c>
      <c r="D13" s="93">
        <f t="shared" si="1"/>
        <v>0</v>
      </c>
      <c r="E13" s="93">
        <f t="shared" si="1"/>
        <v>0</v>
      </c>
      <c r="F13" s="93">
        <f t="shared" si="1"/>
        <v>4021024</v>
      </c>
      <c r="G13" s="93">
        <f t="shared" si="1"/>
        <v>4020024</v>
      </c>
    </row>
  </sheetData>
  <phoneticPr fontId="2"/>
  <printOptions horizontalCentered="1"/>
  <pageMargins left="0.39370078740157483" right="0.39370078740157483" top="0.39370078740157483" bottom="0.39370078740157483" header="0.19685039370078741" footer="0.19685039370078741"/>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20</vt:i4>
      </vt:variant>
    </vt:vector>
  </HeadingPairs>
  <TitlesOfParts>
    <vt:vector size="69" baseType="lpstr">
      <vt:lpstr>表紙</vt:lpstr>
      <vt:lpstr>貸借対照表(一般)</vt:lpstr>
      <vt:lpstr>行政コスト計算書(一般)</vt:lpstr>
      <vt:lpstr>純資産変動計算書(一般)</vt:lpstr>
      <vt:lpstr>資金収支計算書(一般)</vt:lpstr>
      <vt:lpstr>注記（一般）</vt:lpstr>
      <vt:lpstr>有形固定資産（一般）</vt:lpstr>
      <vt:lpstr>投資及び出資金の明細（一般）</vt:lpstr>
      <vt:lpstr>基金の明細（一般）</vt:lpstr>
      <vt:lpstr>貸付金の明細（一般）</vt:lpstr>
      <vt:lpstr>長期延滞債権の明細（一般）</vt:lpstr>
      <vt:lpstr>未収金の明細（一般）</vt:lpstr>
      <vt:lpstr>地方債等（借入先別）の明細（一般）</vt:lpstr>
      <vt:lpstr>地方債等（利率別）の明細（一般）</vt:lpstr>
      <vt:lpstr>地方債等（返済期間別）の明細（一般）</vt:lpstr>
      <vt:lpstr>特定の契約条項が付された地方債等の概要（一般）</vt:lpstr>
      <vt:lpstr>引当金の明細（一般）</vt:lpstr>
      <vt:lpstr>補助金等の明細（一般）</vt:lpstr>
      <vt:lpstr>財源の明細（一般）</vt:lpstr>
      <vt:lpstr>財源情報の明細（一般）</vt:lpstr>
      <vt:lpstr>資金の明細（一般）</vt:lpstr>
      <vt:lpstr>貸借対照表(全体)</vt:lpstr>
      <vt:lpstr>行政コスト計算書(全体)</vt:lpstr>
      <vt:lpstr>純資産変動計算書(全体)</vt:lpstr>
      <vt:lpstr>資金収支計算書(全体)</vt:lpstr>
      <vt:lpstr>注記（全体）</vt:lpstr>
      <vt:lpstr>有形固定資産（全体）</vt:lpstr>
      <vt:lpstr>投資及び出資金の明細（全体）</vt:lpstr>
      <vt:lpstr>基金の明細（全体）</vt:lpstr>
      <vt:lpstr>貸付金の明細（全体）</vt:lpstr>
      <vt:lpstr>長期延滞債権の明細（全体）</vt:lpstr>
      <vt:lpstr>未収金の明細 （全体）</vt:lpstr>
      <vt:lpstr>地方債等（借入先別）の明細（全体）</vt:lpstr>
      <vt:lpstr>地方債等（利率別）の明細（全体）</vt:lpstr>
      <vt:lpstr>地方債等（返済期間別）の明細（全体）</vt:lpstr>
      <vt:lpstr>特定の契約条項が付された地方債等の概要 (全体)</vt:lpstr>
      <vt:lpstr>引当金の明細 （全体）</vt:lpstr>
      <vt:lpstr>補助金等の明細 （全体）</vt:lpstr>
      <vt:lpstr>財源の明細（全体）</vt:lpstr>
      <vt:lpstr>資金の明細（全体）</vt:lpstr>
      <vt:lpstr>貸借対照表(連結)</vt:lpstr>
      <vt:lpstr>行政コスト計算書(連結)</vt:lpstr>
      <vt:lpstr>純資産変動計算書(連結)</vt:lpstr>
      <vt:lpstr>資金収支計算書(連結)</vt:lpstr>
      <vt:lpstr>有形固定資産(連結)</vt:lpstr>
      <vt:lpstr>連結精算表（貸借）</vt:lpstr>
      <vt:lpstr>連結精算表（行政）</vt:lpstr>
      <vt:lpstr>連結精算表（純資）</vt:lpstr>
      <vt:lpstr>連結精算表（資金）</vt:lpstr>
      <vt:lpstr>'引当金の明細 （全体）'!Print_Area</vt:lpstr>
      <vt:lpstr>'基金の明細（一般）'!Print_Area</vt:lpstr>
      <vt:lpstr>'財源の明細（一般）'!Print_Area</vt:lpstr>
      <vt:lpstr>'財源の明細（全体）'!Print_Area</vt:lpstr>
      <vt:lpstr>'貸付金の明細（一般）'!Print_Area</vt:lpstr>
      <vt:lpstr>'地方債等（返済期間別）の明細（全体）'!Print_Area</vt:lpstr>
      <vt:lpstr>'地方債等（利率別）の明細（全体）'!Print_Area</vt:lpstr>
      <vt:lpstr>'注記（一般）'!Print_Area</vt:lpstr>
      <vt:lpstr>'注記（全体）'!Print_Area</vt:lpstr>
      <vt:lpstr>'長期延滞債権の明細（一般）'!Print_Area</vt:lpstr>
      <vt:lpstr>'投資及び出資金の明細（一般）'!Print_Area</vt:lpstr>
      <vt:lpstr>'補助金等の明細（一般）'!Print_Area</vt:lpstr>
      <vt:lpstr>'未収金の明細（一般）'!Print_Area</vt:lpstr>
      <vt:lpstr>'有形固定資産（一般）'!Print_Area</vt:lpstr>
      <vt:lpstr>'有形固定資産（全体）'!Print_Area</vt:lpstr>
      <vt:lpstr>'有形固定資産(連結)'!Print_Area</vt:lpstr>
      <vt:lpstr>'連結精算表（行政）'!Print_Titles</vt:lpstr>
      <vt:lpstr>'連結精算表（資金）'!Print_Titles</vt:lpstr>
      <vt:lpstr>'連結精算表（純資）'!Print_Titles</vt:lpstr>
      <vt:lpstr>'連結精算表（貸借）'!Print_Titles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 </cp:lastModifiedBy>
  <cp:lastPrinted>2023-03-15T00:35:01Z</cp:lastPrinted>
  <dcterms:created xsi:type="dcterms:W3CDTF">2018-12-11T07:17:58Z</dcterms:created>
  <dcterms:modified xsi:type="dcterms:W3CDTF">2023-03-30T06:47:07Z</dcterms:modified>
</cp:coreProperties>
</file>